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8_{4C9A4DEC-0261-414B-8D0A-EC746E2B68FE}" xr6:coauthVersionLast="47" xr6:coauthVersionMax="47" xr10:uidLastSave="{00000000-0000-0000-0000-000000000000}"/>
  <bookViews>
    <workbookView xWindow="-108" yWindow="-108" windowWidth="23256" windowHeight="12456" firstSheet="1" activeTab="1" xr2:uid="{00000000-000D-0000-FFFF-FFFF00000000}"/>
  </bookViews>
  <sheets>
    <sheet name="1. Contents" sheetId="4" r:id="rId1"/>
    <sheet name="2. Project plan template £100k+" sheetId="2" r:id="rId2"/>
    <sheet name="3. Risk assessment" sheetId="3" r:id="rId3"/>
  </sheets>
  <definedNames>
    <definedName name="_xlnm.Print_Area" localSheetId="1">'2. Project plan template £100k+'!$A$1:$I$91</definedName>
    <definedName name="_xlnm.Print_Area" localSheetId="2">'3. Risk assessment'!$A$1:$G$15</definedName>
    <definedName name="_xlnm.Print_Titles" localSheetId="1">'2. Project plan template £100k+'!$1:$7</definedName>
    <definedName name="_xlnm.Print_Titles" localSheetId="2">'3. Risk assessment'!$1:$4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83" i="2" l="1"/>
  <c r="F83" i="2" s="1"/>
  <c r="D49" i="2"/>
  <c r="E45" i="2"/>
  <c r="E35" i="2"/>
  <c r="D36" i="2" s="1"/>
  <c r="E36" i="2" s="1"/>
  <c r="F36" i="2" s="1"/>
  <c r="E82" i="2"/>
  <c r="D82" i="2" s="1"/>
  <c r="E91" i="2"/>
  <c r="D91" i="2" s="1"/>
  <c r="E90" i="2"/>
  <c r="D90" i="2" s="1"/>
  <c r="E84" i="2"/>
  <c r="E81" i="2"/>
  <c r="E86" i="2"/>
  <c r="E89" i="2"/>
  <c r="D89" i="2" s="1"/>
  <c r="E87" i="2"/>
  <c r="D87" i="2" s="1"/>
  <c r="F87" i="2" s="1"/>
  <c r="E88" i="2"/>
  <c r="E77" i="2"/>
  <c r="D77" i="2" s="1"/>
  <c r="F77" i="2" s="1"/>
  <c r="D44" i="2"/>
  <c r="D43" i="2"/>
  <c r="F43" i="2" s="1"/>
  <c r="E32" i="2"/>
  <c r="F32" i="2" s="1"/>
  <c r="E60" i="2"/>
  <c r="D63" i="2" s="1"/>
  <c r="F89" i="2" l="1"/>
  <c r="E80" i="2"/>
  <c r="F90" i="2"/>
  <c r="F91" i="2"/>
  <c r="F82" i="2"/>
  <c r="F35" i="2"/>
  <c r="D81" i="2"/>
  <c r="F81" i="2" s="1"/>
  <c r="D84" i="2"/>
  <c r="F84" i="2" s="1"/>
  <c r="D86" i="2"/>
  <c r="F86" i="2" s="1"/>
  <c r="D88" i="2"/>
  <c r="F88" i="2" s="1"/>
  <c r="D62" i="2"/>
  <c r="E44" i="2" l="1"/>
  <c r="D46" i="2" s="1"/>
  <c r="F46" i="2" s="1"/>
  <c r="E62" i="2"/>
  <c r="E63" i="2" s="1"/>
  <c r="F63" i="2" s="1"/>
  <c r="D64" i="2" l="1"/>
  <c r="E64" i="2" s="1"/>
  <c r="D66" i="2" s="1"/>
  <c r="D67" i="2" s="1"/>
  <c r="E67" i="2" s="1"/>
  <c r="D68" i="2" l="1"/>
  <c r="E68" i="2" s="1"/>
  <c r="D69" i="2" s="1"/>
  <c r="E69" i="2" s="1"/>
  <c r="D70" i="2" s="1"/>
  <c r="E70" i="2" s="1"/>
  <c r="D75" i="2" s="1"/>
  <c r="D73" i="2"/>
  <c r="E73" i="2" s="1"/>
  <c r="F73" i="2" s="1"/>
  <c r="E75" i="2" l="1"/>
  <c r="D80" i="2" s="1"/>
  <c r="F75" i="2" l="1"/>
  <c r="F44" i="2"/>
  <c r="E34" i="2"/>
  <c r="F34" i="2" s="1"/>
</calcChain>
</file>

<file path=xl/sharedStrings.xml><?xml version="1.0" encoding="utf-8"?>
<sst xmlns="http://schemas.openxmlformats.org/spreadsheetml/2006/main" count="250" uniqueCount="196">
  <si>
    <t>Project plan workbook (large grants &gt;£100k)</t>
  </si>
  <si>
    <t xml:space="preserve">This workbook contains 3 worksheets including this one. These are:
1. Contents (this sheet)
2. Project plan
3. Risk assessment
</t>
  </si>
  <si>
    <r>
      <t xml:space="preserve">This worksheet is for your </t>
    </r>
    <r>
      <rPr>
        <b/>
        <sz val="20"/>
        <color theme="1"/>
        <rFont val="Arial"/>
        <family val="2"/>
      </rPr>
      <t>project plan (for projects &gt;£100k)</t>
    </r>
    <r>
      <rPr>
        <sz val="20"/>
        <color theme="1"/>
        <rFont val="Arial"/>
        <family val="2"/>
      </rPr>
      <t>. Instructions can be found in cells A4 &amp; B4. The table starts on cell A6.</t>
    </r>
  </si>
  <si>
    <t>Application Number</t>
  </si>
  <si>
    <t>CF382</t>
  </si>
  <si>
    <t>Organisation Name</t>
  </si>
  <si>
    <t>Haslemere Parish</t>
  </si>
  <si>
    <r>
      <rPr>
        <b/>
        <sz val="12"/>
        <rFont val="Arial"/>
        <family val="2"/>
      </rPr>
      <t>Instructions</t>
    </r>
    <r>
      <rPr>
        <sz val="12"/>
        <rFont val="Arial"/>
        <family val="2"/>
      </rPr>
      <t xml:space="preserve">
The project plan informs us how you will plan, manage and deliver your project.
This is one of the most important parts of your full submission application . We recommend that your project plan is in chronological order. Tell us about the things that your project will do and produce, including the timescale attached to each element of the project. Tell us what your project outputs will be and include numbers where you can. When filled in, the table should give you and your colleagues a realistic plan for carrying out your project. However, we understand that the plan is likely to change and improve as your project develops.</t>
    </r>
  </si>
  <si>
    <t>-</t>
  </si>
  <si>
    <t>What?</t>
  </si>
  <si>
    <t>When?</t>
  </si>
  <si>
    <t>Who?</t>
  </si>
  <si>
    <t>What will change and how will you know?</t>
  </si>
  <si>
    <r>
      <t xml:space="preserve">Tasks can be assigned against project phases (some are suggested below but can be amended to suit your project).
</t>
    </r>
    <r>
      <rPr>
        <sz val="12"/>
        <rFont val="Arial"/>
        <family val="2"/>
      </rPr>
      <t xml:space="preserve"> A </t>
    </r>
    <r>
      <rPr>
        <i/>
        <sz val="12"/>
        <rFont val="Arial"/>
        <family val="2"/>
      </rPr>
      <t>phase</t>
    </r>
    <r>
      <rPr>
        <sz val="12"/>
        <rFont val="Arial"/>
        <family val="2"/>
      </rPr>
      <t xml:space="preserve"> is "a structured method of breaking down a project into manageable sections to deliver portions of the overall project”</t>
    </r>
  </si>
  <si>
    <r>
      <t xml:space="preserve">Please provide key milestones for your project (some are suggested below, aligned to project phases, but can be amended to suit your project).
A </t>
    </r>
    <r>
      <rPr>
        <b/>
        <i/>
        <sz val="12"/>
        <rFont val="Arial"/>
        <family val="2"/>
      </rPr>
      <t>milestone</t>
    </r>
    <r>
      <rPr>
        <b/>
        <sz val="12"/>
        <rFont val="Arial"/>
        <family val="2"/>
      </rPr>
      <t xml:space="preserve"> is “a major event in the project”</t>
    </r>
  </si>
  <si>
    <r>
      <t xml:space="preserve">List the individual tasks you will undertake to deliver your project in chronological order. Provide details of what the task is and where it will take place. 
</t>
    </r>
    <r>
      <rPr>
        <sz val="12"/>
        <rFont val="Arial"/>
        <family val="2"/>
      </rPr>
      <t>A ‘task’ is simply an item of work to be completed within the project</t>
    </r>
  </si>
  <si>
    <t>Estimated start date
dd/mm/yyyy</t>
  </si>
  <si>
    <t>Estimated end date
dd/mm/yyyy</t>
  </si>
  <si>
    <t>Expected Duration
(Weeks)</t>
  </si>
  <si>
    <t>Tell us who will be responsible for managing each of the tasks. E.g. a named individual, a sub-contractor</t>
  </si>
  <si>
    <t>What the intended outcome of each task?</t>
  </si>
  <si>
    <t>How will you evaluate how successful each task is?</t>
  </si>
  <si>
    <t>Project initiation</t>
  </si>
  <si>
    <t>Concept</t>
  </si>
  <si>
    <t>PCC approval for architect review of existing building - £3k to scope options</t>
  </si>
  <si>
    <t>PCC Treasurer (AC)</t>
  </si>
  <si>
    <t>Determine viable options for future of the building. Scope to improve the space, extend or expand.</t>
  </si>
  <si>
    <t>PCC approval for concept study and outline design</t>
  </si>
  <si>
    <t>PCC</t>
  </si>
  <si>
    <t>Budget available for architect led concept study</t>
  </si>
  <si>
    <t>Outline Design</t>
  </si>
  <si>
    <t>Community Engagement</t>
  </si>
  <si>
    <t>Enquiry by CAW and Crossways</t>
  </si>
  <si>
    <t>Request for counselling rooms by 2 separate organisations informed the design of the new upper floor</t>
  </si>
  <si>
    <t>Review of town existing facilities and engagement with their owners</t>
  </si>
  <si>
    <t>Engagement with Town Council and leaders of community</t>
  </si>
  <si>
    <t>Engagement with members of public including youth, young carers, school, elderly</t>
  </si>
  <si>
    <t>Link Development Project Team Defined</t>
  </si>
  <si>
    <t>PCC appoints core team to develop project</t>
  </si>
  <si>
    <t>Team of experienced project managers (volunteers) to develop the project on behalf of the community and PCC</t>
  </si>
  <si>
    <t>Project planning</t>
  </si>
  <si>
    <t>Design</t>
  </si>
  <si>
    <t>Appointment of Architect</t>
  </si>
  <si>
    <t>First Design</t>
  </si>
  <si>
    <t>Architect (Thos Ford &amp; Ptnrs)</t>
  </si>
  <si>
    <t>Delivered first designs including elevations, floor plans</t>
  </si>
  <si>
    <t>Review with potential users - inclusion of small counselling rooms</t>
  </si>
  <si>
    <t>Link Development Team</t>
  </si>
  <si>
    <t>Review with Parishioners (APCM)</t>
  </si>
  <si>
    <t xml:space="preserve">Pre Planning Application </t>
  </si>
  <si>
    <t>Review with Heritage Officer</t>
  </si>
  <si>
    <t>Site Visit- Waverley Heritage Officer</t>
  </si>
  <si>
    <t>Quantity Surveyor report</t>
  </si>
  <si>
    <t>Review with Haslemere Society</t>
  </si>
  <si>
    <t>Review and revision of plans with feedback from users/heritage/haslemere society</t>
  </si>
  <si>
    <t>Design that incorporates needs of users / feedback from Heritage officer and Haslemere Society</t>
  </si>
  <si>
    <t>Achieves planning and listed building consent</t>
  </si>
  <si>
    <t>Planning Consent</t>
  </si>
  <si>
    <t>Submission to Waverley for Planning Consent and Listed Building Consent</t>
  </si>
  <si>
    <t>Bat Survey</t>
  </si>
  <si>
    <t>Bat License</t>
  </si>
  <si>
    <t>Planning Consent Approved</t>
  </si>
  <si>
    <t>Waverley Planning</t>
  </si>
  <si>
    <t xml:space="preserve">Funding - Foundation Funding                     Note: Foundation funding of XX% of project cost </t>
  </si>
  <si>
    <t>PCC Funding</t>
  </si>
  <si>
    <t>PCC Approval of pre-project funding(designed and costed)</t>
  </si>
  <si>
    <t>Rector (Chair)</t>
  </si>
  <si>
    <t>Haslemere Fund (Charity: 1109323 )</t>
  </si>
  <si>
    <t>Haslemere Fund Approval</t>
  </si>
  <si>
    <t>Your Fund Surrey</t>
  </si>
  <si>
    <t>Ideas Submission</t>
  </si>
  <si>
    <t>YFS review of ideas submission</t>
  </si>
  <si>
    <t>Approval of YFS ideas and progression to Full Submission Stage</t>
  </si>
  <si>
    <t>Develop Full Submission (requires approved planning permission)</t>
  </si>
  <si>
    <t>28 day Community Engagement</t>
  </si>
  <si>
    <t>Submission to YFS for review &amp; Approval</t>
  </si>
  <si>
    <t>Funding - Secondary Funding      Applications for multiple smaller commitments, that in total take the project to full funding</t>
  </si>
  <si>
    <t>National Lottery Community Fund</t>
  </si>
  <si>
    <t>Initial Application</t>
  </si>
  <si>
    <t>Application not successful at this time - Feedback that YFS may be more appropriate</t>
  </si>
  <si>
    <t>Second Application</t>
  </si>
  <si>
    <t>National Lottery Heritage</t>
  </si>
  <si>
    <t>Applied but does not meet criteria</t>
  </si>
  <si>
    <t>Parishioner Fundraising</t>
  </si>
  <si>
    <t>CIL Haslemere Town Council</t>
  </si>
  <si>
    <t>CIL Waverley</t>
  </si>
  <si>
    <t>Application</t>
  </si>
  <si>
    <t>14/10/2023</t>
  </si>
  <si>
    <t>Garfield Weston</t>
  </si>
  <si>
    <t>Bernard Sunley</t>
  </si>
  <si>
    <t>Benefact Trust</t>
  </si>
  <si>
    <t>Project execution</t>
  </si>
  <si>
    <t>Detailed design</t>
  </si>
  <si>
    <t>Architect</t>
  </si>
  <si>
    <t>Tender</t>
  </si>
  <si>
    <t>Approve Bid list</t>
  </si>
  <si>
    <t>Develop Bid documents</t>
  </si>
  <si>
    <t>Issue to bid list and bid returns</t>
  </si>
  <si>
    <t xml:space="preserve">Evaluation </t>
  </si>
  <si>
    <t>Receipt of bids</t>
  </si>
  <si>
    <t>Summary of bids</t>
  </si>
  <si>
    <t>Confirmation of funding from grant agencies</t>
  </si>
  <si>
    <t>Review and approval by PCC</t>
  </si>
  <si>
    <t>Contract award</t>
  </si>
  <si>
    <t>Pre Construction</t>
  </si>
  <si>
    <t>Site survey</t>
  </si>
  <si>
    <t>small excavation done by main contractor after award?</t>
  </si>
  <si>
    <t>Informs archaelogy plan</t>
  </si>
  <si>
    <t>Archaeology survey / plan (This section to be expanded following planning consent - and site survey)</t>
  </si>
  <si>
    <t>tba</t>
  </si>
  <si>
    <t xml:space="preserve">Construction </t>
  </si>
  <si>
    <t>Construction (This section to be expanded with milestones after Detailed Design and tender)</t>
  </si>
  <si>
    <t>Monitoring and Control</t>
  </si>
  <si>
    <t>Heritage Visualisation</t>
  </si>
  <si>
    <t>Architect / Link Development Team</t>
  </si>
  <si>
    <t>Detailed design will include some visualisation of buildings heritage</t>
  </si>
  <si>
    <t>Commissioning Date</t>
  </si>
  <si>
    <t>Date handed over by Contractor (snagging remains)</t>
  </si>
  <si>
    <t>Project completion and opening</t>
  </si>
  <si>
    <t>Need to align these with maintenance plan</t>
  </si>
  <si>
    <t>Signage</t>
  </si>
  <si>
    <t>Agree list of signage to explain operation and contact details</t>
  </si>
  <si>
    <t>Procurement/furnishing</t>
  </si>
  <si>
    <t>Soft Landscaping</t>
  </si>
  <si>
    <t>Including wildflowers in lawn, british species focus and possible bug hotel project (youth)</t>
  </si>
  <si>
    <t>Asset Register</t>
  </si>
  <si>
    <t>List and description of assets within the building (equipment, furniture, decorative, catering)</t>
  </si>
  <si>
    <t>Link Project Team / Contractor</t>
  </si>
  <si>
    <t>Operation and Maintenance Plan</t>
  </si>
  <si>
    <t>Develop / review the Link Budget and Letting Plan</t>
  </si>
  <si>
    <t>Link Project Team / PCC Finance</t>
  </si>
  <si>
    <t>Define booking policy, process and fees</t>
  </si>
  <si>
    <t>Procedures, fees, discount policy</t>
  </si>
  <si>
    <r>
      <t>-</t>
    </r>
    <r>
      <rPr>
        <sz val="7"/>
        <color theme="1"/>
        <rFont val="Times New Roman"/>
        <family val="1"/>
      </rPr>
      <t xml:space="preserve">       </t>
    </r>
    <r>
      <rPr>
        <sz val="12"/>
        <color theme="1"/>
        <rFont val="Calibri"/>
        <family val="2"/>
        <scheme val="minor"/>
      </rPr>
      <t>Develop a budget for the Link with forecast booking, income, build of reserves, discounts that are viable</t>
    </r>
  </si>
  <si>
    <t>Communication and Launch Plan</t>
  </si>
  <si>
    <t>Plan communication and re-opening launch inc blessing</t>
  </si>
  <si>
    <t>Link Project Team / Parish Administrator</t>
  </si>
  <si>
    <t>Building Management and Cleaning</t>
  </si>
  <si>
    <t>Procedures for building maintenance and recruitment of cleaner / caretaker</t>
  </si>
  <si>
    <t>Link Project Team / Parish Administrator. Recruitment to be managed by PCC</t>
  </si>
  <si>
    <t>Develop Maintenance Procedures</t>
  </si>
  <si>
    <t>Agree regular maintenance schedule, skills, who (staff &amp; volunteer, train, audit</t>
  </si>
  <si>
    <t>Link Project Team / Manufacturer</t>
  </si>
  <si>
    <t>Documentation</t>
  </si>
  <si>
    <t>All certification and Warrantees. All manufacturers manuals and instruction</t>
  </si>
  <si>
    <t>Link Project Team / Administrator</t>
  </si>
  <si>
    <r>
      <t xml:space="preserve">This worksheet is for your </t>
    </r>
    <r>
      <rPr>
        <b/>
        <sz val="20"/>
        <color theme="1"/>
        <rFont val="Arial"/>
        <family val="2"/>
      </rPr>
      <t>risk assessment</t>
    </r>
    <r>
      <rPr>
        <sz val="20"/>
        <color theme="1"/>
        <rFont val="Arial"/>
        <family val="2"/>
      </rPr>
      <t>. The table starts on cell A4.</t>
    </r>
  </si>
  <si>
    <t>No.</t>
  </si>
  <si>
    <r>
      <t xml:space="preserve">Risk
</t>
    </r>
    <r>
      <rPr>
        <sz val="12"/>
        <color theme="0"/>
        <rFont val="Arial"/>
        <family val="2"/>
      </rPr>
      <t>List the main risks to your project</t>
    </r>
  </si>
  <si>
    <r>
      <t xml:space="preserve">Risk owner
</t>
    </r>
    <r>
      <rPr>
        <sz val="12"/>
        <color theme="0"/>
        <rFont val="Arial"/>
        <family val="2"/>
      </rPr>
      <t>Tell us who is responsible for managing each risk</t>
    </r>
  </si>
  <si>
    <r>
      <t xml:space="preserve">Likelihood of risk (H/M/L)
</t>
    </r>
    <r>
      <rPr>
        <sz val="12"/>
        <color theme="0"/>
        <rFont val="Arial"/>
        <family val="2"/>
      </rPr>
      <t>What is the likelihood of each risk occurring? High, medium or low?</t>
    </r>
  </si>
  <si>
    <r>
      <t xml:space="preserve">Impact
</t>
    </r>
    <r>
      <rPr>
        <sz val="12"/>
        <color theme="0"/>
        <rFont val="Arial"/>
        <family val="2"/>
      </rPr>
      <t>What impact will this risk have on your project?</t>
    </r>
  </si>
  <si>
    <r>
      <t xml:space="preserve">Level of impact (H/M/L)
</t>
    </r>
    <r>
      <rPr>
        <sz val="12"/>
        <color theme="0"/>
        <rFont val="Arial"/>
        <family val="2"/>
      </rPr>
      <t xml:space="preserve">What level of impact will this risk have on the project if it occurred? </t>
    </r>
  </si>
  <si>
    <r>
      <t xml:space="preserve">Mitigation
</t>
    </r>
    <r>
      <rPr>
        <sz val="12"/>
        <color theme="0"/>
        <rFont val="Arial"/>
        <family val="2"/>
      </rPr>
      <t>What will you do to mitigate this risk?</t>
    </r>
  </si>
  <si>
    <t>Fails to achieve Local Authority Planning Consent and/or Listed Building Consent</t>
  </si>
  <si>
    <t xml:space="preserve">Project team </t>
  </si>
  <si>
    <t>M</t>
  </si>
  <si>
    <t>Halt</t>
  </si>
  <si>
    <t>H</t>
  </si>
  <si>
    <t>Consultation with Councillors, Seek advice from Heritage Officer and blend this advice into design plans</t>
  </si>
  <si>
    <t>Project fails to achieve £2.1m funding</t>
  </si>
  <si>
    <t>Project will halt and funds spend on project design (PCC and Haslemere Fund) will have been wasted</t>
  </si>
  <si>
    <t>Engagement and advice sought from funds. Multiple agency engagement for different scale of funding. Significant time and resource on developing and reviewing applications. Project spend is phased to milestones.</t>
  </si>
  <si>
    <t>Funding is insufficent to cover costs per tendering</t>
  </si>
  <si>
    <t>Project delay, pending further fundraising</t>
  </si>
  <si>
    <t xml:space="preserve"> Run a community donation drive to cover shortfall on capital, loans from parishioners</t>
  </si>
  <si>
    <t>Project cashflow runs into difficulty - drawings from grants does not match expenditure</t>
  </si>
  <si>
    <t>Possible delay if contractors are not paid in timely fashion</t>
  </si>
  <si>
    <t xml:space="preserve"> Project Team must meet the reporting requirements of each Grant provider to ensure prompt drawdown. PCC has some funds that it might draw upon for cashflow, or borrow from parishioners. </t>
  </si>
  <si>
    <t>Project cost overrun - due to provisional sums being inadequate, changes in specification, contractor unwilling to offer fixed price</t>
  </si>
  <si>
    <t>Additional fundraising will be required. Possible delays to project to fund additional budget</t>
  </si>
  <si>
    <t>Detailed review of design and specification will limit later changes. Quantity Survey of costs will assist setting the correct budget. However with rising construction costs contractors may be unwilling to bid fixed price. Additional fundraising may include public call for donations, or loans from local community.</t>
  </si>
  <si>
    <t>Developer becomes insolvent</t>
  </si>
  <si>
    <t>Project stalls during construction. Payments made, but work and materials not delivered</t>
  </si>
  <si>
    <t>Architects to advise on tender process. Selection of appropriate scale of contractor and due dilligence. Project payments will be stages based upon performance and % work completed.</t>
  </si>
  <si>
    <t>Original building has unknown techical issues that must be fixed (examples might include damp or subsidence)</t>
  </si>
  <si>
    <t>L</t>
  </si>
  <si>
    <t>Project delay and increased financial cost that is unplanned</t>
  </si>
  <si>
    <t>All church buildings are subject to routine inspections every 5 years (CofE Quinquennial Inspections). Last completed on this building in 2017 and no such issues found.</t>
  </si>
  <si>
    <t>Bookings do not meet planned Utilisation</t>
  </si>
  <si>
    <t>Insufficent rental income to cover costs and save reserves for future repairs. The operating costs can be reduced if Utilisation is low (heating, cleaning).</t>
  </si>
  <si>
    <t>Significant advertising and community engagement to attract new users. Seek feedback on why utilisation is low. In the interim PCC would continue to pay building expenses (Utilities, staff). Discounts for community events might have to be reduced. Payments to a reserve fund might be deferred. The building is owned and operated by the PCC and therefore any shortfall in the Hubs contributuion to shared costs will have to be covered by the PCC.</t>
  </si>
  <si>
    <t>External world event hits Link usage and therefore cashflow (similar to Covid)</t>
  </si>
  <si>
    <t>Global</t>
  </si>
  <si>
    <t>Income does not cover Link costs.The operating costs can be reduced if Utilisation is low (heating, cleaning)..</t>
  </si>
  <si>
    <t xml:space="preserve">PCC pays for utilities and staff costs. History that giving to the parish was maintained during Covid crisis and therefore PCC should be able to cover these costs. </t>
  </si>
  <si>
    <t>Cannot recruit staff with appropriate skills. Once operating the Hub will require support partime from an administrator, caretaker, cleaner</t>
  </si>
  <si>
    <t>Administration will have to be supported by parish volunteers until staff can be identified</t>
  </si>
  <si>
    <t>PCC pays more that the living wage, with flexible working practices. The skill set required is not unique.</t>
  </si>
  <si>
    <t>Key volunteers are no longer available (personal reasons) who are critical to the Link Project Team (during project delivery)</t>
  </si>
  <si>
    <t>The project is reliant on key volunteers who make their time available. The project delivery phase is critical and loss of a core team member may cause delay.</t>
  </si>
  <si>
    <t>The project team will remain 3 persons plus support from a further 3 who have specific expertise during the funding phase. During the build phase an architect will be retained for project management. The PCC should also seek to add volunteers with specific construction/project management experience in the build phase.</t>
  </si>
  <si>
    <t>Key volunteers are no longer available (personal reasons) who are critical to the  Link Hub Project Management Team (ongoing operation)</t>
  </si>
  <si>
    <t>The successful management of the Link Community Hub is reliant on volunteers. Lack of management focus may result is lower utilisation, wasted operating costs, poor maintenance</t>
  </si>
  <si>
    <t>The PCC will itentify several volunteers with suitable skills to join the team. Haslemere PCC has successfully managed 3 listed buildings for many years and the volunteer ethos in the area s good, particularly with those recently retired.</t>
  </si>
  <si>
    <t>Following further discussion a 2nd application was made for a lower sume of £300,000. Not successful as applications very 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</si>
</sst>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dd/mm/yyyy;@"/>
  </numFmts>
  <fonts count="19"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Arial"/>
      <family val="2"/>
    </font>
    <font>
      <sz val="12"/>
      <color theme="1"/>
      <name val="Arial"/>
      <family val="2"/>
    </font>
    <font>
      <b/>
      <sz val="12"/>
      <color theme="0"/>
      <name val="Arial"/>
      <family val="2"/>
    </font>
    <font>
      <sz val="12"/>
      <name val="Arial"/>
      <family val="2"/>
    </font>
    <font>
      <b/>
      <sz val="12"/>
      <name val="Arial"/>
      <family val="2"/>
    </font>
    <font>
      <i/>
      <sz val="12"/>
      <name val="Arial"/>
      <family val="2"/>
    </font>
    <font>
      <sz val="20"/>
      <color theme="1"/>
      <name val="Arial"/>
      <family val="2"/>
    </font>
    <font>
      <b/>
      <sz val="20"/>
      <color theme="1"/>
      <name val="Arial"/>
      <family val="2"/>
    </font>
    <font>
      <b/>
      <sz val="12"/>
      <color rgb="FFC00000"/>
      <name val="Arial"/>
      <family val="2"/>
    </font>
    <font>
      <sz val="12"/>
      <color theme="0"/>
      <name val="Arial"/>
      <family val="2"/>
    </font>
    <font>
      <sz val="11"/>
      <color theme="1"/>
      <name val="Calibri"/>
      <family val="2"/>
      <scheme val="minor"/>
    </font>
    <font>
      <b/>
      <sz val="12"/>
      <color theme="1"/>
      <name val="Calibri"/>
      <family val="2"/>
      <scheme val="minor"/>
    </font>
    <font>
      <sz val="12"/>
      <color rgb="FFFF0000"/>
      <name val="Arial"/>
      <family val="2"/>
    </font>
    <font>
      <b/>
      <sz val="12"/>
      <color rgb="FFFF0000"/>
      <name val="Arial"/>
      <family val="2"/>
    </font>
    <font>
      <sz val="7"/>
      <color theme="1"/>
      <name val="Times New Roman"/>
      <family val="1"/>
    </font>
    <font>
      <b/>
      <i/>
      <sz val="12"/>
      <name val="Arial"/>
      <family val="2"/>
    </font>
  </fonts>
  <fills count="5">
    <fill>
      <patternFill patternType="none"/>
    </fill>
    <fill>
      <patternFill patternType="gray125"/>
    </fill>
    <fill>
      <patternFill patternType="solid">
        <fgColor rgb="FF7030A0"/>
        <bgColor indexed="64"/>
      </patternFill>
    </fill>
    <fill>
      <patternFill patternType="solid">
        <fgColor rgb="FFCCCCFF"/>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164" fontId="13" fillId="0" borderId="0" applyFont="0" applyFill="0" applyBorder="0" applyAlignment="0" applyProtection="0"/>
  </cellStyleXfs>
  <cellXfs count="45">
    <xf numFmtId="0" fontId="0" fillId="0" borderId="0" xfId="0"/>
    <xf numFmtId="0" fontId="4" fillId="0" borderId="0" xfId="0" applyFont="1"/>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vertical="top" wrapText="1"/>
    </xf>
    <xf numFmtId="0" fontId="3" fillId="0" borderId="0" xfId="0" applyFont="1" applyAlignment="1">
      <alignment vertical="center" wrapText="1"/>
    </xf>
    <xf numFmtId="0" fontId="4" fillId="0" borderId="0" xfId="0" applyFont="1" applyAlignment="1">
      <alignment horizontal="left" vertical="center"/>
    </xf>
    <xf numFmtId="0" fontId="4" fillId="0" borderId="1" xfId="0" applyFont="1" applyBorder="1" applyAlignment="1" applyProtection="1">
      <alignment horizontal="center" vertical="center"/>
      <protection locked="0"/>
    </xf>
    <xf numFmtId="0" fontId="4" fillId="0" borderId="1" xfId="0" quotePrefix="1" applyFont="1" applyBorder="1" applyAlignment="1" applyProtection="1">
      <alignment horizontal="center" vertical="center" wrapText="1"/>
      <protection locked="0"/>
    </xf>
    <xf numFmtId="0" fontId="7" fillId="3" borderId="2" xfId="0" applyFont="1" applyFill="1" applyBorder="1" applyAlignment="1">
      <alignment horizontal="left" vertical="center" wrapText="1"/>
    </xf>
    <xf numFmtId="0" fontId="7" fillId="3" borderId="1" xfId="0" applyFont="1" applyFill="1" applyBorder="1" applyAlignment="1">
      <alignment horizontal="left" vertical="center" wrapText="1"/>
    </xf>
    <xf numFmtId="0" fontId="9" fillId="0" borderId="0" xfId="0" applyFont="1" applyAlignment="1">
      <alignment horizontal="left" vertical="center"/>
    </xf>
    <xf numFmtId="0" fontId="11" fillId="0" borderId="0" xfId="0" applyFont="1" applyAlignment="1" applyProtection="1">
      <alignment horizontal="left" vertical="center"/>
      <protection locked="0"/>
    </xf>
    <xf numFmtId="0" fontId="5" fillId="2" borderId="1" xfId="0" applyFont="1" applyFill="1" applyBorder="1" applyAlignment="1">
      <alignment horizontal="left" vertical="center" wrapText="1"/>
    </xf>
    <xf numFmtId="0" fontId="4" fillId="0" borderId="0" xfId="0" applyFont="1" applyAlignment="1">
      <alignment horizontal="left" vertical="center" wrapText="1"/>
    </xf>
    <xf numFmtId="0" fontId="6" fillId="3" borderId="3" xfId="0" applyFont="1" applyFill="1" applyBorder="1" applyAlignment="1">
      <alignment vertical="center" wrapText="1"/>
    </xf>
    <xf numFmtId="0" fontId="10" fillId="0" borderId="0" xfId="0" applyFont="1" applyAlignment="1">
      <alignment vertical="top"/>
    </xf>
    <xf numFmtId="0" fontId="4" fillId="3" borderId="3" xfId="0" applyFont="1" applyFill="1" applyBorder="1" applyAlignment="1">
      <alignment vertical="top" wrapText="1"/>
    </xf>
    <xf numFmtId="0" fontId="11" fillId="0" borderId="0" xfId="0" applyFont="1" applyAlignment="1" applyProtection="1">
      <alignment vertical="center" wrapText="1"/>
      <protection locked="0"/>
    </xf>
    <xf numFmtId="0" fontId="5" fillId="2" borderId="1" xfId="0" applyFont="1" applyFill="1" applyBorder="1" applyAlignment="1">
      <alignment vertical="center" wrapText="1"/>
    </xf>
    <xf numFmtId="0" fontId="7" fillId="3" borderId="2" xfId="0" applyFont="1" applyFill="1" applyBorder="1" applyAlignment="1">
      <alignment vertical="center" wrapText="1"/>
    </xf>
    <xf numFmtId="0" fontId="16" fillId="0" borderId="0" xfId="0" applyFont="1" applyAlignment="1">
      <alignment horizontal="left" vertical="top" wrapText="1"/>
    </xf>
    <xf numFmtId="0" fontId="3" fillId="0" borderId="0" xfId="0" applyFont="1" applyAlignment="1">
      <alignment wrapText="1"/>
    </xf>
    <xf numFmtId="0" fontId="3" fillId="0" borderId="1" xfId="0" applyFont="1" applyBorder="1" applyAlignment="1" applyProtection="1">
      <alignment vertical="top" wrapText="1"/>
      <protection locked="0"/>
    </xf>
    <xf numFmtId="0" fontId="4" fillId="0" borderId="1" xfId="0" applyFont="1" applyBorder="1" applyAlignment="1" applyProtection="1">
      <alignment vertical="top" wrapText="1"/>
      <protection locked="0"/>
    </xf>
    <xf numFmtId="165" fontId="4" fillId="0" borderId="1" xfId="0" applyNumberFormat="1" applyFont="1" applyBorder="1" applyAlignment="1" applyProtection="1">
      <alignment vertical="top" wrapText="1"/>
      <protection locked="0"/>
    </xf>
    <xf numFmtId="0" fontId="3" fillId="0" borderId="1" xfId="0" applyFont="1" applyBorder="1" applyAlignment="1">
      <alignment vertical="top" wrapText="1"/>
    </xf>
    <xf numFmtId="0" fontId="3" fillId="0" borderId="1"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3" fillId="0" borderId="1" xfId="0" applyFont="1" applyBorder="1" applyAlignment="1" applyProtection="1">
      <alignment horizontal="right" vertical="top" wrapText="1"/>
      <protection locked="0"/>
    </xf>
    <xf numFmtId="165" fontId="15" fillId="0" borderId="1" xfId="0" applyNumberFormat="1" applyFont="1" applyBorder="1" applyAlignment="1" applyProtection="1">
      <alignment vertical="top" wrapText="1"/>
      <protection locked="0"/>
    </xf>
    <xf numFmtId="0" fontId="15" fillId="0" borderId="1" xfId="0" applyFont="1" applyBorder="1" applyAlignment="1" applyProtection="1">
      <alignment vertical="top" wrapText="1"/>
      <protection locked="0"/>
    </xf>
    <xf numFmtId="0" fontId="4" fillId="0" borderId="1" xfId="0" applyFont="1" applyBorder="1" applyAlignment="1">
      <alignment vertical="top" wrapText="1"/>
    </xf>
    <xf numFmtId="0" fontId="14" fillId="0" borderId="1" xfId="0" applyFont="1" applyBorder="1" applyAlignment="1">
      <alignment horizontal="justify" vertical="top" wrapText="1"/>
    </xf>
    <xf numFmtId="0" fontId="4" fillId="0" borderId="4" xfId="0" applyFont="1" applyBorder="1" applyAlignment="1" applyProtection="1">
      <alignment vertical="top" wrapText="1"/>
      <protection locked="0"/>
    </xf>
    <xf numFmtId="0" fontId="5" fillId="2" borderId="1" xfId="0" applyFont="1" applyFill="1" applyBorder="1" applyAlignment="1">
      <alignment vertical="top" wrapText="1"/>
    </xf>
    <xf numFmtId="0" fontId="7" fillId="3" borderId="1" xfId="0" applyFont="1" applyFill="1" applyBorder="1" applyAlignment="1">
      <alignment vertical="center" wrapText="1"/>
    </xf>
    <xf numFmtId="165" fontId="16" fillId="0" borderId="1" xfId="0" applyNumberFormat="1" applyFont="1" applyBorder="1" applyAlignment="1" applyProtection="1">
      <alignment vertical="top" wrapText="1"/>
      <protection locked="0"/>
    </xf>
    <xf numFmtId="165" fontId="4" fillId="4" borderId="1" xfId="0" applyNumberFormat="1" applyFont="1" applyFill="1" applyBorder="1" applyAlignment="1" applyProtection="1">
      <alignment vertical="top" wrapText="1"/>
      <protection locked="0"/>
    </xf>
    <xf numFmtId="165" fontId="3" fillId="0" borderId="1" xfId="0" applyNumberFormat="1" applyFont="1" applyBorder="1" applyAlignment="1" applyProtection="1">
      <alignment vertical="top" wrapText="1"/>
      <protection locked="0"/>
    </xf>
    <xf numFmtId="164" fontId="4" fillId="0" borderId="0" xfId="1" applyFont="1" applyFill="1" applyAlignment="1">
      <alignment horizontal="left" vertical="top" wrapText="1"/>
    </xf>
    <xf numFmtId="0" fontId="2" fillId="0" borderId="1" xfId="0" applyFont="1" applyBorder="1" applyAlignment="1">
      <alignment horizontal="justify" vertical="top" wrapText="1"/>
    </xf>
    <xf numFmtId="0" fontId="2" fillId="0" borderId="0" xfId="0" applyFont="1"/>
  </cellXfs>
  <cellStyles count="2">
    <cellStyle name="Comma" xfId="1" builtinId="3"/>
    <cellStyle name="Normal" xfId="0" builtinId="0"/>
  </cellStyles>
  <dxfs count="0"/>
  <tableStyles count="0" defaultTableStyle="TableStyleMedium2" defaultPivotStyle="PivotStyleLight16"/>
  <colors>
    <mruColors>
      <color rgb="FFCCCCFF"/>
      <color rgb="FFCC99FF"/>
      <color rgb="FFCC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1</xdr:row>
      <xdr:rowOff>0</xdr:rowOff>
    </xdr:from>
    <xdr:to>
      <xdr:col>5</xdr:col>
      <xdr:colOff>179827</xdr:colOff>
      <xdr:row>1</xdr:row>
      <xdr:rowOff>1408298</xdr:rowOff>
    </xdr:to>
    <xdr:pic>
      <xdr:nvPicPr>
        <xdr:cNvPr id="2" name="Picture 1" descr="Your Fund Surrey">
          <a:extLst>
            <a:ext uri="{FF2B5EF4-FFF2-40B4-BE49-F238E27FC236}">
              <a16:creationId xmlns:a16="http://schemas.microsoft.com/office/drawing/2014/main" id="{43920849-966B-461A-A624-86B7C592D9B3}"/>
            </a:ext>
          </a:extLst>
        </xdr:cNvPr>
        <xdr:cNvPicPr>
          <a:picLocks noChangeAspect="1"/>
        </xdr:cNvPicPr>
      </xdr:nvPicPr>
      <xdr:blipFill>
        <a:blip xmlns:r="http://schemas.openxmlformats.org/officeDocument/2006/relationships" r:embed="rId1"/>
        <a:stretch>
          <a:fillRect/>
        </a:stretch>
      </xdr:blipFill>
      <xdr:spPr>
        <a:xfrm>
          <a:off x="5629275" y="314325"/>
          <a:ext cx="1402202" cy="14082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1024997</xdr:colOff>
      <xdr:row>0</xdr:row>
      <xdr:rowOff>0</xdr:rowOff>
    </xdr:from>
    <xdr:to>
      <xdr:col>8</xdr:col>
      <xdr:colOff>3087</xdr:colOff>
      <xdr:row>2</xdr:row>
      <xdr:rowOff>407633</xdr:rowOff>
    </xdr:to>
    <xdr:pic>
      <xdr:nvPicPr>
        <xdr:cNvPr id="3" name="Picture 2" descr="Your Fund Surrey">
          <a:extLst>
            <a:ext uri="{FF2B5EF4-FFF2-40B4-BE49-F238E27FC236}">
              <a16:creationId xmlns:a16="http://schemas.microsoft.com/office/drawing/2014/main" id="{AD2D8001-CF96-4994-A6DE-CFFD9ED3540F}"/>
            </a:ext>
          </a:extLst>
        </xdr:cNvPr>
        <xdr:cNvPicPr>
          <a:picLocks noChangeAspect="1"/>
        </xdr:cNvPicPr>
      </xdr:nvPicPr>
      <xdr:blipFill>
        <a:blip xmlns:r="http://schemas.openxmlformats.org/officeDocument/2006/relationships" r:embed="rId1"/>
        <a:stretch>
          <a:fillRect/>
        </a:stretch>
      </xdr:blipFill>
      <xdr:spPr>
        <a:xfrm>
          <a:off x="15157716" y="0"/>
          <a:ext cx="1392677" cy="1404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1533525</xdr:colOff>
      <xdr:row>0</xdr:row>
      <xdr:rowOff>0</xdr:rowOff>
    </xdr:from>
    <xdr:to>
      <xdr:col>6</xdr:col>
      <xdr:colOff>2875402</xdr:colOff>
      <xdr:row>2</xdr:row>
      <xdr:rowOff>389377</xdr:rowOff>
    </xdr:to>
    <xdr:pic>
      <xdr:nvPicPr>
        <xdr:cNvPr id="2" name="Picture 1" descr="Your Fund Surrey">
          <a:extLst>
            <a:ext uri="{FF2B5EF4-FFF2-40B4-BE49-F238E27FC236}">
              <a16:creationId xmlns:a16="http://schemas.microsoft.com/office/drawing/2014/main" id="{3EDD3689-2BF5-4DB3-82A8-A51CE56BA1B5}"/>
            </a:ext>
          </a:extLst>
        </xdr:cNvPr>
        <xdr:cNvPicPr>
          <a:picLocks noChangeAspect="1"/>
        </xdr:cNvPicPr>
      </xdr:nvPicPr>
      <xdr:blipFill>
        <a:blip xmlns:r="http://schemas.openxmlformats.org/officeDocument/2006/relationships" r:embed="rId1"/>
        <a:stretch>
          <a:fillRect/>
        </a:stretch>
      </xdr:blipFill>
      <xdr:spPr>
        <a:xfrm>
          <a:off x="12068175" y="0"/>
          <a:ext cx="1399027" cy="139902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EE48D-4179-4C99-A570-2A209541D824}">
  <dimension ref="A1:A2"/>
  <sheetViews>
    <sheetView zoomScale="80" zoomScaleNormal="80" workbookViewId="0"/>
  </sheetViews>
  <sheetFormatPr defaultColWidth="8.77734375" defaultRowHeight="14.4" x14ac:dyDescent="0.3"/>
  <cols>
    <col min="1" max="1" width="63.109375" customWidth="1"/>
  </cols>
  <sheetData>
    <row r="1" spans="1:1" ht="25.2" thickBot="1" x14ac:dyDescent="0.35">
      <c r="A1" s="18" t="s">
        <v>0</v>
      </c>
    </row>
    <row r="2" spans="1:1" ht="131.55000000000001" customHeight="1" thickBot="1" x14ac:dyDescent="0.35">
      <c r="A2" s="19" t="s">
        <v>1</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93"/>
  <sheetViews>
    <sheetView tabSelected="1" topLeftCell="A44" zoomScale="80" zoomScaleNormal="80" workbookViewId="0">
      <selection activeCell="G55" sqref="G55"/>
    </sheetView>
  </sheetViews>
  <sheetFormatPr defaultColWidth="8.77734375" defaultRowHeight="15.6" x14ac:dyDescent="0.3"/>
  <cols>
    <col min="1" max="1" width="47.77734375" style="1" customWidth="1"/>
    <col min="2" max="2" width="42.77734375" style="24" customWidth="1"/>
    <col min="3" max="3" width="35.33203125" style="1" customWidth="1"/>
    <col min="4" max="4" width="16.6640625" style="1" customWidth="1"/>
    <col min="5" max="5" width="14.109375" style="1" customWidth="1"/>
    <col min="6" max="6" width="12.44140625" style="1" customWidth="1"/>
    <col min="7" max="8" width="35.44140625" style="1" customWidth="1"/>
    <col min="9" max="9" width="32.33203125" style="6" customWidth="1"/>
    <col min="10" max="16384" width="8.77734375" style="1"/>
  </cols>
  <sheetData>
    <row r="1" spans="1:9" ht="40.049999999999997" customHeight="1" x14ac:dyDescent="0.3">
      <c r="A1" s="13" t="s">
        <v>2</v>
      </c>
    </row>
    <row r="2" spans="1:9" ht="40.049999999999997" customHeight="1" x14ac:dyDescent="0.25">
      <c r="A2" s="14" t="s">
        <v>3</v>
      </c>
      <c r="B2" s="20" t="s">
        <v>4</v>
      </c>
    </row>
    <row r="3" spans="1:9" ht="40.049999999999997" customHeight="1" thickBot="1" x14ac:dyDescent="0.3">
      <c r="A3" s="14" t="s">
        <v>5</v>
      </c>
      <c r="B3" s="20" t="s">
        <v>6</v>
      </c>
    </row>
    <row r="4" spans="1:9" ht="257.55" customHeight="1" thickBot="1" x14ac:dyDescent="0.35">
      <c r="A4" s="17" t="s">
        <v>7</v>
      </c>
      <c r="D4" s="42"/>
      <c r="E4" s="23"/>
    </row>
    <row r="5" spans="1:9" ht="3.45" customHeight="1" x14ac:dyDescent="0.3">
      <c r="A5" s="1" t="s">
        <v>8</v>
      </c>
    </row>
    <row r="6" spans="1:9" s="16" customFormat="1" ht="45.45" customHeight="1" x14ac:dyDescent="0.3">
      <c r="A6" s="15" t="s">
        <v>9</v>
      </c>
      <c r="B6" s="21" t="s">
        <v>9</v>
      </c>
      <c r="C6" s="15" t="s">
        <v>9</v>
      </c>
      <c r="D6" s="15" t="s">
        <v>10</v>
      </c>
      <c r="E6" s="15" t="s">
        <v>10</v>
      </c>
      <c r="F6" s="15" t="s">
        <v>10</v>
      </c>
      <c r="G6" s="15" t="s">
        <v>11</v>
      </c>
      <c r="H6" s="15" t="s">
        <v>12</v>
      </c>
      <c r="I6" s="37" t="s">
        <v>12</v>
      </c>
    </row>
    <row r="7" spans="1:9" s="8" customFormat="1" ht="129.44999999999999" customHeight="1" x14ac:dyDescent="0.3">
      <c r="A7" s="11" t="s">
        <v>13</v>
      </c>
      <c r="B7" s="22" t="s">
        <v>14</v>
      </c>
      <c r="C7" s="11" t="s">
        <v>15</v>
      </c>
      <c r="D7" s="12" t="s">
        <v>16</v>
      </c>
      <c r="E7" s="12" t="s">
        <v>17</v>
      </c>
      <c r="F7" s="12" t="s">
        <v>18</v>
      </c>
      <c r="G7" s="12" t="s">
        <v>19</v>
      </c>
      <c r="H7" s="12" t="s">
        <v>20</v>
      </c>
      <c r="I7" s="38" t="s">
        <v>21</v>
      </c>
    </row>
    <row r="8" spans="1:9" ht="19.95" customHeight="1" x14ac:dyDescent="0.25">
      <c r="A8" s="25"/>
      <c r="B8" s="25"/>
      <c r="C8" s="26"/>
      <c r="D8" s="27"/>
      <c r="E8" s="27"/>
      <c r="F8" s="26"/>
      <c r="G8" s="26"/>
      <c r="H8" s="26"/>
      <c r="I8" s="26"/>
    </row>
    <row r="9" spans="1:9" x14ac:dyDescent="0.25">
      <c r="A9" s="25" t="s">
        <v>22</v>
      </c>
      <c r="B9" s="28"/>
      <c r="C9" s="26"/>
      <c r="D9" s="27"/>
      <c r="E9" s="27"/>
      <c r="F9" s="26"/>
      <c r="G9" s="26"/>
      <c r="H9" s="26"/>
      <c r="I9" s="36"/>
    </row>
    <row r="10" spans="1:9" ht="45" x14ac:dyDescent="0.25">
      <c r="A10" s="25"/>
      <c r="B10" s="29" t="s">
        <v>23</v>
      </c>
      <c r="C10" s="26" t="s">
        <v>24</v>
      </c>
      <c r="D10" s="27"/>
      <c r="E10" s="27">
        <v>44515</v>
      </c>
      <c r="F10" s="26"/>
      <c r="G10" s="26" t="s">
        <v>25</v>
      </c>
      <c r="H10" s="26" t="s">
        <v>26</v>
      </c>
      <c r="I10" s="36"/>
    </row>
    <row r="11" spans="1:9" ht="30" x14ac:dyDescent="0.25">
      <c r="A11" s="34"/>
      <c r="B11" s="28"/>
      <c r="C11" s="30" t="s">
        <v>27</v>
      </c>
      <c r="D11" s="27"/>
      <c r="E11" s="27">
        <v>44578</v>
      </c>
      <c r="F11" s="26"/>
      <c r="G11" s="26" t="s">
        <v>28</v>
      </c>
      <c r="H11" s="26" t="s">
        <v>29</v>
      </c>
      <c r="I11" s="36" t="s">
        <v>30</v>
      </c>
    </row>
    <row r="12" spans="1:9" ht="45" x14ac:dyDescent="0.25">
      <c r="A12" s="34"/>
      <c r="B12" s="29" t="s">
        <v>31</v>
      </c>
      <c r="C12" s="30" t="s">
        <v>32</v>
      </c>
      <c r="D12" s="34"/>
      <c r="E12" s="27">
        <v>44593</v>
      </c>
      <c r="F12" s="26"/>
      <c r="G12" s="26" t="s">
        <v>28</v>
      </c>
      <c r="H12" s="26" t="s">
        <v>33</v>
      </c>
      <c r="I12" s="36"/>
    </row>
    <row r="13" spans="1:9" ht="30" x14ac:dyDescent="0.25">
      <c r="A13" s="34"/>
      <c r="B13" s="1"/>
      <c r="C13" s="30" t="s">
        <v>34</v>
      </c>
      <c r="D13" s="27"/>
      <c r="E13" s="27"/>
      <c r="F13" s="26"/>
      <c r="G13" s="26"/>
      <c r="H13" s="26"/>
      <c r="I13" s="36"/>
    </row>
    <row r="14" spans="1:9" ht="30" x14ac:dyDescent="0.25">
      <c r="A14" s="34"/>
      <c r="B14" s="29"/>
      <c r="C14" s="30" t="s">
        <v>35</v>
      </c>
      <c r="D14" s="27"/>
      <c r="E14" s="27"/>
      <c r="F14" s="26"/>
      <c r="G14" s="26"/>
      <c r="H14" s="26"/>
      <c r="I14" s="36"/>
    </row>
    <row r="15" spans="1:9" x14ac:dyDescent="0.25">
      <c r="A15" s="34"/>
      <c r="B15" s="29"/>
      <c r="C15" s="30"/>
      <c r="D15" s="27"/>
      <c r="E15" s="27"/>
      <c r="F15" s="26"/>
      <c r="G15" s="26"/>
      <c r="H15" s="26"/>
      <c r="I15" s="36"/>
    </row>
    <row r="16" spans="1:9" ht="45" x14ac:dyDescent="0.25">
      <c r="A16" s="34"/>
      <c r="B16" s="29"/>
      <c r="C16" s="30" t="s">
        <v>36</v>
      </c>
      <c r="D16" s="27"/>
      <c r="E16" s="27"/>
      <c r="F16" s="26"/>
      <c r="G16" s="26"/>
      <c r="H16" s="26"/>
      <c r="I16" s="36"/>
    </row>
    <row r="17" spans="1:9" x14ac:dyDescent="0.25">
      <c r="A17" s="34"/>
      <c r="B17" s="29"/>
      <c r="C17" s="30"/>
      <c r="D17" s="27"/>
      <c r="E17" s="27"/>
      <c r="F17" s="26"/>
      <c r="G17" s="26"/>
      <c r="H17" s="26"/>
      <c r="I17" s="36"/>
    </row>
    <row r="18" spans="1:9" x14ac:dyDescent="0.25">
      <c r="A18" s="34"/>
      <c r="B18" s="29"/>
      <c r="C18" s="30"/>
      <c r="D18" s="27"/>
      <c r="E18" s="27"/>
      <c r="F18" s="26"/>
      <c r="G18" s="26"/>
      <c r="H18" s="26"/>
      <c r="I18" s="36"/>
    </row>
    <row r="19" spans="1:9" x14ac:dyDescent="0.25">
      <c r="A19" s="34"/>
      <c r="B19" s="29"/>
      <c r="C19" s="30"/>
      <c r="D19" s="27"/>
      <c r="E19" s="27"/>
      <c r="F19" s="26"/>
      <c r="G19" s="26"/>
      <c r="H19" s="26"/>
      <c r="I19" s="36"/>
    </row>
    <row r="20" spans="1:9" x14ac:dyDescent="0.25">
      <c r="A20" s="34"/>
      <c r="B20" s="29"/>
      <c r="C20" s="30"/>
      <c r="D20" s="27"/>
      <c r="E20" s="27"/>
      <c r="F20" s="26"/>
      <c r="G20" s="26"/>
      <c r="H20" s="26"/>
      <c r="I20" s="36"/>
    </row>
    <row r="21" spans="1:9" ht="60" x14ac:dyDescent="0.25">
      <c r="A21" s="34"/>
      <c r="B21" s="29" t="s">
        <v>37</v>
      </c>
      <c r="C21" s="30" t="s">
        <v>38</v>
      </c>
      <c r="D21" s="27"/>
      <c r="E21" s="27">
        <v>44578</v>
      </c>
      <c r="F21" s="26"/>
      <c r="G21" s="26" t="s">
        <v>28</v>
      </c>
      <c r="H21" s="26" t="s">
        <v>39</v>
      </c>
      <c r="I21" s="36"/>
    </row>
    <row r="22" spans="1:9" ht="19.95" customHeight="1" x14ac:dyDescent="0.25">
      <c r="A22" s="25" t="s">
        <v>40</v>
      </c>
      <c r="B22" s="25"/>
      <c r="C22" s="26"/>
      <c r="D22" s="27"/>
      <c r="E22" s="27"/>
      <c r="F22" s="26"/>
      <c r="G22" s="26"/>
      <c r="H22" s="26"/>
      <c r="I22" s="36"/>
    </row>
    <row r="23" spans="1:9" ht="19.95" customHeight="1" x14ac:dyDescent="0.25">
      <c r="A23" s="34"/>
      <c r="B23" s="25" t="s">
        <v>41</v>
      </c>
      <c r="C23" s="26" t="s">
        <v>42</v>
      </c>
      <c r="D23" s="27"/>
      <c r="E23" s="27">
        <v>44515</v>
      </c>
      <c r="F23" s="26"/>
      <c r="G23" s="26" t="s">
        <v>25</v>
      </c>
      <c r="H23" s="26"/>
      <c r="I23" s="36"/>
    </row>
    <row r="24" spans="1:9" ht="30" x14ac:dyDescent="0.25">
      <c r="A24" s="31"/>
      <c r="B24" s="25"/>
      <c r="C24" s="26" t="s">
        <v>43</v>
      </c>
      <c r="D24" s="27"/>
      <c r="E24" s="27">
        <v>44612</v>
      </c>
      <c r="F24" s="26"/>
      <c r="G24" s="26" t="s">
        <v>44</v>
      </c>
      <c r="H24" s="26" t="s">
        <v>45</v>
      </c>
      <c r="I24" s="36"/>
    </row>
    <row r="25" spans="1:9" ht="45" x14ac:dyDescent="0.25">
      <c r="A25" s="31"/>
      <c r="B25" s="25"/>
      <c r="C25" s="26" t="s">
        <v>46</v>
      </c>
      <c r="D25" s="27"/>
      <c r="E25" s="27">
        <v>44652</v>
      </c>
      <c r="F25" s="26"/>
      <c r="G25" s="26" t="s">
        <v>47</v>
      </c>
      <c r="H25" s="26"/>
      <c r="I25" s="36"/>
    </row>
    <row r="26" spans="1:9" ht="19.95" customHeight="1" x14ac:dyDescent="0.25">
      <c r="A26" s="31"/>
      <c r="B26" s="25"/>
      <c r="C26" s="26" t="s">
        <v>48</v>
      </c>
      <c r="D26" s="27"/>
      <c r="E26" s="27">
        <v>44675</v>
      </c>
      <c r="F26" s="26"/>
      <c r="G26" s="26" t="s">
        <v>47</v>
      </c>
      <c r="H26" s="26"/>
      <c r="I26" s="36"/>
    </row>
    <row r="27" spans="1:9" ht="19.95" customHeight="1" x14ac:dyDescent="0.25">
      <c r="A27" s="31"/>
      <c r="B27" s="25"/>
      <c r="C27" s="26" t="s">
        <v>49</v>
      </c>
      <c r="D27" s="27"/>
      <c r="E27" s="40">
        <v>44824</v>
      </c>
      <c r="F27" s="26"/>
      <c r="G27" s="26" t="s">
        <v>44</v>
      </c>
      <c r="H27" s="26"/>
      <c r="I27" s="36"/>
    </row>
    <row r="28" spans="1:9" x14ac:dyDescent="0.25">
      <c r="A28" s="34"/>
      <c r="B28" s="28"/>
      <c r="C28" s="26" t="s">
        <v>50</v>
      </c>
      <c r="D28" s="27"/>
      <c r="E28" s="40">
        <v>44841</v>
      </c>
      <c r="F28" s="26"/>
      <c r="G28" s="26" t="s">
        <v>44</v>
      </c>
      <c r="H28" s="26"/>
      <c r="I28" s="36"/>
    </row>
    <row r="29" spans="1:9" ht="30" x14ac:dyDescent="0.25">
      <c r="A29" s="31"/>
      <c r="B29" s="25"/>
      <c r="C29" s="26" t="s">
        <v>51</v>
      </c>
      <c r="D29" s="27"/>
      <c r="E29" s="27">
        <v>44847</v>
      </c>
      <c r="F29" s="26"/>
      <c r="G29" s="26" t="s">
        <v>47</v>
      </c>
      <c r="H29" s="26"/>
      <c r="I29" s="36"/>
    </row>
    <row r="30" spans="1:9" x14ac:dyDescent="0.25">
      <c r="A30" s="31"/>
      <c r="B30" s="25"/>
      <c r="C30" s="26" t="s">
        <v>52</v>
      </c>
      <c r="D30" s="27"/>
      <c r="E30" s="40">
        <v>44708</v>
      </c>
      <c r="F30" s="26"/>
      <c r="G30" s="26" t="s">
        <v>44</v>
      </c>
      <c r="H30" s="26"/>
      <c r="I30" s="36"/>
    </row>
    <row r="31" spans="1:9" x14ac:dyDescent="0.25">
      <c r="A31" s="31"/>
      <c r="B31" s="25"/>
      <c r="C31" s="26" t="s">
        <v>53</v>
      </c>
      <c r="D31" s="27"/>
      <c r="E31" s="40">
        <v>44841</v>
      </c>
      <c r="F31" s="26"/>
      <c r="G31" s="26" t="s">
        <v>47</v>
      </c>
      <c r="H31" s="26"/>
      <c r="I31" s="36"/>
    </row>
    <row r="32" spans="1:9" ht="45" x14ac:dyDescent="0.25">
      <c r="A32" s="31"/>
      <c r="B32" s="25"/>
      <c r="C32" s="26" t="s">
        <v>54</v>
      </c>
      <c r="D32" s="27">
        <v>44612</v>
      </c>
      <c r="E32" s="27">
        <f>D34-30</f>
        <v>45003</v>
      </c>
      <c r="F32" s="26">
        <f>ROUND((E32-D32)/7,0)</f>
        <v>56</v>
      </c>
      <c r="G32" s="26" t="s">
        <v>44</v>
      </c>
      <c r="H32" s="26" t="s">
        <v>55</v>
      </c>
      <c r="I32" s="36" t="s">
        <v>56</v>
      </c>
    </row>
    <row r="33" spans="1:9" x14ac:dyDescent="0.25">
      <c r="A33" s="31"/>
      <c r="B33" s="25"/>
      <c r="C33" s="26"/>
      <c r="D33" s="27"/>
      <c r="E33" s="27"/>
      <c r="F33" s="26"/>
      <c r="G33" s="26"/>
      <c r="H33" s="26"/>
      <c r="I33" s="36"/>
    </row>
    <row r="34" spans="1:9" ht="45" x14ac:dyDescent="0.25">
      <c r="A34" s="31"/>
      <c r="B34" s="25" t="s">
        <v>57</v>
      </c>
      <c r="C34" s="26" t="s">
        <v>58</v>
      </c>
      <c r="D34" s="27">
        <v>45033</v>
      </c>
      <c r="E34" s="27">
        <f>E38</f>
        <v>45211</v>
      </c>
      <c r="F34" s="26">
        <f>ROUND((E34-D34)/7,0)</f>
        <v>25</v>
      </c>
      <c r="G34" s="26" t="s">
        <v>44</v>
      </c>
      <c r="H34" s="26"/>
      <c r="I34" s="36"/>
    </row>
    <row r="35" spans="1:9" x14ac:dyDescent="0.25">
      <c r="A35" s="31"/>
      <c r="B35" s="25"/>
      <c r="C35" s="26" t="s">
        <v>59</v>
      </c>
      <c r="D35" s="27">
        <v>45145</v>
      </c>
      <c r="E35" s="27">
        <f>D35+55</f>
        <v>45200</v>
      </c>
      <c r="F35" s="26">
        <f>ROUND((E35-D35)/7,0)</f>
        <v>8</v>
      </c>
      <c r="G35" s="26"/>
      <c r="H35" s="26"/>
      <c r="I35" s="36"/>
    </row>
    <row r="36" spans="1:9" x14ac:dyDescent="0.25">
      <c r="A36" s="31"/>
      <c r="B36" s="25"/>
      <c r="C36" s="26" t="s">
        <v>60</v>
      </c>
      <c r="D36" s="27">
        <f>E35</f>
        <v>45200</v>
      </c>
      <c r="E36" s="27">
        <f>D36+30</f>
        <v>45230</v>
      </c>
      <c r="F36" s="26">
        <f>ROUND((E36-D36)/7,0)</f>
        <v>4</v>
      </c>
      <c r="G36" s="26"/>
      <c r="H36" s="26"/>
      <c r="I36" s="36"/>
    </row>
    <row r="37" spans="1:9" x14ac:dyDescent="0.25">
      <c r="A37" s="31"/>
      <c r="B37" s="25"/>
      <c r="C37" s="26"/>
      <c r="D37" s="27"/>
      <c r="E37" s="27"/>
      <c r="F37" s="26"/>
      <c r="G37" s="26"/>
      <c r="H37" s="26"/>
      <c r="I37" s="36"/>
    </row>
    <row r="38" spans="1:9" x14ac:dyDescent="0.25">
      <c r="A38" s="31"/>
      <c r="B38" s="25"/>
      <c r="C38" s="26" t="s">
        <v>61</v>
      </c>
      <c r="D38" s="27"/>
      <c r="E38" s="27">
        <v>45211</v>
      </c>
      <c r="F38" s="26"/>
      <c r="G38" s="26" t="s">
        <v>62</v>
      </c>
      <c r="H38" s="26"/>
      <c r="I38" s="36"/>
    </row>
    <row r="39" spans="1:9" x14ac:dyDescent="0.25">
      <c r="A39" s="31"/>
      <c r="B39" s="25"/>
      <c r="C39" s="26"/>
      <c r="D39" s="27"/>
      <c r="E39" s="32"/>
      <c r="F39" s="26"/>
      <c r="G39" s="26"/>
      <c r="H39" s="26"/>
      <c r="I39" s="36"/>
    </row>
    <row r="40" spans="1:9" ht="49.95" customHeight="1" x14ac:dyDescent="0.25">
      <c r="A40" s="25" t="s">
        <v>63</v>
      </c>
      <c r="B40" s="28" t="s">
        <v>64</v>
      </c>
      <c r="C40" s="26" t="s">
        <v>65</v>
      </c>
      <c r="D40" s="27"/>
      <c r="E40" s="27"/>
      <c r="F40" s="26"/>
      <c r="G40" s="26" t="s">
        <v>66</v>
      </c>
      <c r="H40" s="26"/>
      <c r="I40" s="36"/>
    </row>
    <row r="41" spans="1:9" x14ac:dyDescent="0.25">
      <c r="A41" s="31"/>
      <c r="B41" s="25" t="s">
        <v>67</v>
      </c>
      <c r="C41" s="26" t="s">
        <v>68</v>
      </c>
      <c r="D41" s="27">
        <v>44816</v>
      </c>
      <c r="E41" s="27">
        <v>45181</v>
      </c>
      <c r="F41" s="26"/>
      <c r="G41" s="26" t="s">
        <v>66</v>
      </c>
      <c r="H41" s="26"/>
      <c r="I41" s="36"/>
    </row>
    <row r="42" spans="1:9" x14ac:dyDescent="0.25">
      <c r="A42" s="31"/>
      <c r="B42" s="25" t="s">
        <v>69</v>
      </c>
      <c r="C42" s="26" t="s">
        <v>70</v>
      </c>
      <c r="D42" s="27"/>
      <c r="E42" s="27">
        <v>45031</v>
      </c>
      <c r="F42" s="26"/>
      <c r="G42" s="26"/>
      <c r="H42" s="26"/>
      <c r="I42" s="36"/>
    </row>
    <row r="43" spans="1:9" ht="45" x14ac:dyDescent="0.25">
      <c r="A43" s="31"/>
      <c r="B43" s="25"/>
      <c r="C43" s="26" t="s">
        <v>71</v>
      </c>
      <c r="D43" s="27">
        <f>E42</f>
        <v>45031</v>
      </c>
      <c r="E43" s="27">
        <v>45044</v>
      </c>
      <c r="F43" s="26">
        <f>ROUND((E43-D43)/7,0)</f>
        <v>2</v>
      </c>
      <c r="G43" s="26"/>
      <c r="H43" s="26" t="s">
        <v>72</v>
      </c>
      <c r="I43" s="36"/>
    </row>
    <row r="44" spans="1:9" ht="30" x14ac:dyDescent="0.25">
      <c r="A44" s="25"/>
      <c r="B44" s="25"/>
      <c r="C44" s="26" t="s">
        <v>73</v>
      </c>
      <c r="D44" s="27">
        <f>E43</f>
        <v>45044</v>
      </c>
      <c r="E44" s="27">
        <f>E38+10</f>
        <v>45221</v>
      </c>
      <c r="F44" s="26">
        <f>ROUND((E44-D44)/7,0)</f>
        <v>25</v>
      </c>
      <c r="G44" s="26" t="s">
        <v>47</v>
      </c>
      <c r="H44" s="26"/>
      <c r="I44" s="36"/>
    </row>
    <row r="45" spans="1:9" x14ac:dyDescent="0.25">
      <c r="A45" s="25"/>
      <c r="B45" s="25"/>
      <c r="C45" s="26" t="s">
        <v>74</v>
      </c>
      <c r="D45" s="27">
        <v>45179</v>
      </c>
      <c r="E45" s="27">
        <f>D45+28</f>
        <v>45207</v>
      </c>
      <c r="F45" s="26">
        <v>28</v>
      </c>
      <c r="G45" s="26"/>
      <c r="H45" s="26"/>
      <c r="I45" s="36"/>
    </row>
    <row r="46" spans="1:9" ht="30" x14ac:dyDescent="0.25">
      <c r="A46" s="25"/>
      <c r="B46" s="25"/>
      <c r="C46" s="26" t="s">
        <v>75</v>
      </c>
      <c r="D46" s="27">
        <f>E44</f>
        <v>45221</v>
      </c>
      <c r="E46" s="27">
        <v>45382</v>
      </c>
      <c r="F46" s="26">
        <f>ROUND((E46-D46)/7,0)</f>
        <v>23</v>
      </c>
      <c r="G46" s="26"/>
      <c r="H46" s="26"/>
      <c r="I46" s="36"/>
    </row>
    <row r="47" spans="1:9" x14ac:dyDescent="0.25">
      <c r="A47" s="25"/>
      <c r="B47" s="25"/>
      <c r="C47" s="26"/>
      <c r="D47" s="27"/>
      <c r="F47" s="26"/>
      <c r="G47" s="26"/>
      <c r="H47" s="26"/>
      <c r="I47" s="36"/>
    </row>
    <row r="48" spans="1:9" ht="62.4" x14ac:dyDescent="0.25">
      <c r="A48" s="25" t="s">
        <v>76</v>
      </c>
      <c r="B48" s="25" t="s">
        <v>77</v>
      </c>
      <c r="C48" s="26" t="s">
        <v>78</v>
      </c>
      <c r="D48" s="27">
        <v>44804</v>
      </c>
      <c r="E48" s="27">
        <v>44888</v>
      </c>
      <c r="F48" s="26"/>
      <c r="G48" s="26" t="s">
        <v>79</v>
      </c>
      <c r="H48" s="26"/>
      <c r="I48" s="36"/>
    </row>
    <row r="49" spans="1:9" ht="60" x14ac:dyDescent="0.25">
      <c r="A49" s="25"/>
      <c r="B49" s="25"/>
      <c r="C49" s="26" t="s">
        <v>80</v>
      </c>
      <c r="D49" s="27">
        <f>E38+20</f>
        <v>45231</v>
      </c>
      <c r="E49" s="27">
        <v>45294</v>
      </c>
      <c r="F49" s="26"/>
      <c r="G49" s="26" t="s">
        <v>195</v>
      </c>
      <c r="H49" s="26"/>
      <c r="I49" s="36"/>
    </row>
    <row r="50" spans="1:9" x14ac:dyDescent="0.25">
      <c r="A50" s="25"/>
      <c r="B50" s="25" t="s">
        <v>81</v>
      </c>
      <c r="C50" s="26" t="s">
        <v>82</v>
      </c>
      <c r="D50" s="27"/>
      <c r="E50" s="27"/>
      <c r="F50" s="26"/>
      <c r="G50" s="26"/>
      <c r="H50" s="26"/>
      <c r="I50" s="36"/>
    </row>
    <row r="51" spans="1:9" x14ac:dyDescent="0.25">
      <c r="A51" s="25"/>
      <c r="B51" s="25" t="s">
        <v>83</v>
      </c>
      <c r="C51" s="26"/>
      <c r="D51" s="27"/>
      <c r="E51" s="27"/>
      <c r="F51" s="26"/>
      <c r="G51" s="26"/>
      <c r="H51" s="26"/>
      <c r="I51" s="36"/>
    </row>
    <row r="52" spans="1:9" x14ac:dyDescent="0.25">
      <c r="A52" s="25"/>
      <c r="B52" s="25" t="s">
        <v>84</v>
      </c>
      <c r="C52" s="26"/>
      <c r="D52" s="27"/>
      <c r="E52" s="27"/>
      <c r="F52" s="26"/>
      <c r="G52" s="26"/>
      <c r="H52" s="26"/>
      <c r="I52" s="36"/>
    </row>
    <row r="53" spans="1:9" x14ac:dyDescent="0.25">
      <c r="A53" s="25"/>
      <c r="B53" s="25" t="s">
        <v>85</v>
      </c>
      <c r="C53" s="26" t="s">
        <v>86</v>
      </c>
      <c r="D53" s="27" t="s">
        <v>87</v>
      </c>
      <c r="E53" s="27">
        <v>45337</v>
      </c>
      <c r="F53" s="26"/>
      <c r="G53" s="26"/>
      <c r="H53" s="26"/>
      <c r="I53" s="36"/>
    </row>
    <row r="54" spans="1:9" x14ac:dyDescent="0.25">
      <c r="A54" s="25"/>
      <c r="B54" s="25" t="s">
        <v>88</v>
      </c>
      <c r="C54" s="26"/>
      <c r="D54" s="27"/>
      <c r="E54" s="27"/>
      <c r="F54" s="26"/>
      <c r="G54" s="26"/>
      <c r="H54" s="26"/>
      <c r="I54" s="36"/>
    </row>
    <row r="55" spans="1:9" x14ac:dyDescent="0.25">
      <c r="A55" s="25"/>
      <c r="B55" s="25" t="s">
        <v>89</v>
      </c>
      <c r="C55" s="26"/>
      <c r="D55" s="27"/>
      <c r="E55" s="27"/>
      <c r="F55" s="26"/>
      <c r="G55" s="26"/>
      <c r="H55" s="26"/>
      <c r="I55" s="36"/>
    </row>
    <row r="56" spans="1:9" x14ac:dyDescent="0.25">
      <c r="A56" s="25"/>
      <c r="B56" s="25" t="s">
        <v>90</v>
      </c>
      <c r="C56" s="26"/>
      <c r="D56" s="27"/>
      <c r="E56" s="27"/>
      <c r="F56" s="26"/>
      <c r="G56" s="26"/>
      <c r="H56" s="26"/>
      <c r="I56" s="36"/>
    </row>
    <row r="57" spans="1:9" x14ac:dyDescent="0.3">
      <c r="A57" s="25"/>
      <c r="C57" s="26"/>
      <c r="D57" s="27"/>
      <c r="E57" s="27"/>
      <c r="F57" s="26"/>
      <c r="G57" s="26"/>
      <c r="H57" s="26"/>
      <c r="I57" s="36"/>
    </row>
    <row r="58" spans="1:9" x14ac:dyDescent="0.25">
      <c r="A58" s="25"/>
      <c r="B58" s="25"/>
      <c r="C58" s="26"/>
      <c r="D58" s="27"/>
      <c r="E58" s="27"/>
      <c r="F58" s="26"/>
      <c r="G58" s="26"/>
      <c r="H58" s="26"/>
      <c r="I58" s="36"/>
    </row>
    <row r="59" spans="1:9" ht="19.95" customHeight="1" x14ac:dyDescent="0.25">
      <c r="A59" s="25" t="s">
        <v>91</v>
      </c>
      <c r="B59" s="29"/>
      <c r="C59" s="26"/>
      <c r="D59" s="27"/>
      <c r="E59" s="27"/>
      <c r="F59" s="26"/>
      <c r="G59" s="26"/>
      <c r="H59" s="26"/>
      <c r="I59" s="36"/>
    </row>
    <row r="60" spans="1:9" ht="19.95" customHeight="1" x14ac:dyDescent="0.25">
      <c r="A60" s="34"/>
      <c r="B60" s="29" t="s">
        <v>92</v>
      </c>
      <c r="C60" s="26" t="s">
        <v>93</v>
      </c>
      <c r="D60" s="39">
        <v>45444</v>
      </c>
      <c r="E60" s="27">
        <f>D60+F60*7</f>
        <v>45514</v>
      </c>
      <c r="F60" s="26">
        <v>10</v>
      </c>
      <c r="G60" s="26"/>
      <c r="H60" s="26"/>
      <c r="I60" s="36"/>
    </row>
    <row r="61" spans="1:9" ht="19.95" customHeight="1" x14ac:dyDescent="0.25">
      <c r="A61" s="34"/>
      <c r="B61" s="29"/>
      <c r="C61" s="26"/>
      <c r="D61" s="32"/>
      <c r="E61" s="27"/>
      <c r="F61" s="26"/>
      <c r="G61" s="26"/>
      <c r="H61" s="26"/>
      <c r="I61" s="36"/>
    </row>
    <row r="62" spans="1:9" ht="19.95" customHeight="1" x14ac:dyDescent="0.25">
      <c r="A62" s="34"/>
      <c r="B62" s="29" t="s">
        <v>94</v>
      </c>
      <c r="C62" s="26" t="s">
        <v>95</v>
      </c>
      <c r="D62" s="27">
        <f>E60</f>
        <v>45514</v>
      </c>
      <c r="E62" s="27">
        <f>D62+F62*7</f>
        <v>45535</v>
      </c>
      <c r="F62" s="33">
        <v>3</v>
      </c>
      <c r="G62" s="26"/>
      <c r="H62" s="26"/>
      <c r="I62" s="36"/>
    </row>
    <row r="63" spans="1:9" ht="19.95" customHeight="1" x14ac:dyDescent="0.25">
      <c r="A63" s="34"/>
      <c r="B63" s="29"/>
      <c r="C63" s="26" t="s">
        <v>96</v>
      </c>
      <c r="D63" s="27">
        <f>E60</f>
        <v>45514</v>
      </c>
      <c r="E63" s="27">
        <f>E62</f>
        <v>45535</v>
      </c>
      <c r="F63" s="26">
        <f>ROUND((E63-D63)/7,0)</f>
        <v>3</v>
      </c>
      <c r="G63" s="26"/>
      <c r="H63" s="26"/>
      <c r="I63" s="36"/>
    </row>
    <row r="64" spans="1:9" ht="19.95" customHeight="1" x14ac:dyDescent="0.25">
      <c r="A64" s="34"/>
      <c r="B64" s="29"/>
      <c r="C64" s="26" t="s">
        <v>97</v>
      </c>
      <c r="D64" s="27">
        <f>E63</f>
        <v>45535</v>
      </c>
      <c r="E64" s="27">
        <f>D64+F64*7</f>
        <v>45577</v>
      </c>
      <c r="F64" s="26">
        <v>6</v>
      </c>
      <c r="G64" s="26"/>
      <c r="H64" s="26"/>
      <c r="I64" s="36"/>
    </row>
    <row r="65" spans="1:9" ht="19.95" customHeight="1" x14ac:dyDescent="0.25">
      <c r="A65" s="34"/>
      <c r="B65" s="29"/>
      <c r="C65" s="26"/>
      <c r="D65" s="27"/>
      <c r="E65" s="27"/>
      <c r="F65" s="26"/>
      <c r="G65" s="26"/>
      <c r="H65" s="26"/>
      <c r="I65" s="36"/>
    </row>
    <row r="66" spans="1:9" ht="19.95" customHeight="1" x14ac:dyDescent="0.25">
      <c r="A66" s="34"/>
      <c r="B66" s="29" t="s">
        <v>98</v>
      </c>
      <c r="C66" s="26" t="s">
        <v>99</v>
      </c>
      <c r="D66" s="27">
        <f>E64</f>
        <v>45577</v>
      </c>
      <c r="E66" s="27"/>
      <c r="F66" s="26"/>
      <c r="G66" s="26"/>
      <c r="H66" s="26"/>
      <c r="I66" s="36"/>
    </row>
    <row r="67" spans="1:9" ht="19.95" customHeight="1" x14ac:dyDescent="0.25">
      <c r="A67" s="34"/>
      <c r="B67" s="29"/>
      <c r="C67" s="26" t="s">
        <v>100</v>
      </c>
      <c r="D67" s="27">
        <f>D66</f>
        <v>45577</v>
      </c>
      <c r="E67" s="27">
        <f>D67+F67*7</f>
        <v>45591</v>
      </c>
      <c r="F67" s="33">
        <v>2</v>
      </c>
      <c r="G67" s="26"/>
      <c r="H67" s="26"/>
      <c r="I67" s="36"/>
    </row>
    <row r="68" spans="1:9" ht="30" x14ac:dyDescent="0.25">
      <c r="A68" s="34"/>
      <c r="B68" s="29"/>
      <c r="C68" s="26" t="s">
        <v>101</v>
      </c>
      <c r="D68" s="27">
        <f>D66</f>
        <v>45577</v>
      </c>
      <c r="E68" s="27">
        <f>D68+F68*7</f>
        <v>45598</v>
      </c>
      <c r="F68" s="26">
        <v>3</v>
      </c>
      <c r="G68" s="26"/>
      <c r="H68" s="26"/>
      <c r="I68" s="36"/>
    </row>
    <row r="69" spans="1:9" ht="19.95" customHeight="1" x14ac:dyDescent="0.25">
      <c r="A69" s="34"/>
      <c r="B69" s="29"/>
      <c r="C69" s="26" t="s">
        <v>102</v>
      </c>
      <c r="D69" s="27">
        <f>E68</f>
        <v>45598</v>
      </c>
      <c r="E69" s="27">
        <f>D69+F69*7</f>
        <v>45626</v>
      </c>
      <c r="F69" s="26">
        <v>4</v>
      </c>
      <c r="G69" s="26"/>
      <c r="H69" s="26"/>
      <c r="I69" s="36"/>
    </row>
    <row r="70" spans="1:9" ht="19.95" customHeight="1" x14ac:dyDescent="0.25">
      <c r="A70" s="34"/>
      <c r="B70" s="29"/>
      <c r="C70" s="26" t="s">
        <v>103</v>
      </c>
      <c r="D70" s="27">
        <f>E69</f>
        <v>45626</v>
      </c>
      <c r="E70" s="27">
        <f>D70+F70*7</f>
        <v>45640</v>
      </c>
      <c r="F70" s="26">
        <v>2</v>
      </c>
      <c r="G70" s="26"/>
      <c r="H70" s="26"/>
      <c r="I70" s="36"/>
    </row>
    <row r="71" spans="1:9" ht="19.95" customHeight="1" x14ac:dyDescent="0.25">
      <c r="A71" s="34"/>
      <c r="B71" s="29"/>
      <c r="C71" s="26"/>
      <c r="D71" s="27"/>
      <c r="E71" s="27"/>
      <c r="F71" s="26"/>
      <c r="G71" s="26"/>
      <c r="H71" s="26"/>
      <c r="I71" s="36"/>
    </row>
    <row r="72" spans="1:9" ht="19.95" customHeight="1" x14ac:dyDescent="0.25">
      <c r="A72" s="34"/>
      <c r="B72" s="29" t="s">
        <v>104</v>
      </c>
      <c r="C72" s="34"/>
      <c r="D72" s="34"/>
      <c r="E72" s="34"/>
      <c r="F72" s="34"/>
      <c r="G72" s="34"/>
      <c r="H72" s="26"/>
      <c r="I72" s="36"/>
    </row>
    <row r="73" spans="1:9" ht="30" x14ac:dyDescent="0.25">
      <c r="A73" s="34"/>
      <c r="B73" s="28"/>
      <c r="C73" s="26" t="s">
        <v>105</v>
      </c>
      <c r="D73" s="27">
        <f>E70+14</f>
        <v>45654</v>
      </c>
      <c r="E73" s="27">
        <f>D73+7</f>
        <v>45661</v>
      </c>
      <c r="F73" s="26">
        <f>ROUND((E73-D73)/7,0)</f>
        <v>1</v>
      </c>
      <c r="G73" s="26" t="s">
        <v>106</v>
      </c>
      <c r="H73" s="26"/>
      <c r="I73" s="36" t="s">
        <v>107</v>
      </c>
    </row>
    <row r="74" spans="1:9" ht="60" x14ac:dyDescent="0.25">
      <c r="A74" s="34"/>
      <c r="B74" s="28"/>
      <c r="C74" s="26" t="s">
        <v>108</v>
      </c>
      <c r="D74" s="27" t="s">
        <v>109</v>
      </c>
      <c r="E74" s="27" t="s">
        <v>109</v>
      </c>
      <c r="F74" s="26"/>
      <c r="G74" s="26"/>
      <c r="H74" s="26"/>
      <c r="I74" s="36"/>
    </row>
    <row r="75" spans="1:9" ht="45" x14ac:dyDescent="0.25">
      <c r="A75" s="34"/>
      <c r="B75" s="29" t="s">
        <v>110</v>
      </c>
      <c r="C75" s="26" t="s">
        <v>111</v>
      </c>
      <c r="D75" s="27">
        <f>E70+4*7</f>
        <v>45668</v>
      </c>
      <c r="E75" s="27">
        <f>D75+8*31</f>
        <v>45916</v>
      </c>
      <c r="F75" s="26">
        <f>ROUND((E75-D75)/7,0)</f>
        <v>35</v>
      </c>
      <c r="G75" s="26"/>
      <c r="H75" s="26"/>
      <c r="I75" s="36"/>
    </row>
    <row r="76" spans="1:9" ht="19.95" customHeight="1" x14ac:dyDescent="0.25">
      <c r="A76" s="34"/>
      <c r="B76" s="28"/>
      <c r="C76" s="34"/>
      <c r="D76" s="27"/>
      <c r="E76" s="27"/>
      <c r="F76" s="26"/>
      <c r="G76" s="26"/>
      <c r="H76" s="26"/>
      <c r="I76" s="36"/>
    </row>
    <row r="77" spans="1:9" ht="30" x14ac:dyDescent="0.25">
      <c r="A77" s="34"/>
      <c r="B77" s="29" t="s">
        <v>112</v>
      </c>
      <c r="C77" s="26" t="s">
        <v>113</v>
      </c>
      <c r="D77" s="27">
        <f>E77-100</f>
        <v>45390</v>
      </c>
      <c r="E77" s="27">
        <f>E78-365</f>
        <v>45490</v>
      </c>
      <c r="F77" s="26">
        <f>ROUND((E77-D77)/7,0)</f>
        <v>14</v>
      </c>
      <c r="G77" s="26" t="s">
        <v>114</v>
      </c>
      <c r="H77" s="26" t="s">
        <v>115</v>
      </c>
      <c r="I77" s="36"/>
    </row>
    <row r="78" spans="1:9" ht="30" x14ac:dyDescent="0.25">
      <c r="A78" s="25"/>
      <c r="B78" s="29"/>
      <c r="C78" s="26" t="s">
        <v>116</v>
      </c>
      <c r="D78" s="27"/>
      <c r="E78" s="41">
        <v>45855</v>
      </c>
      <c r="F78" s="26"/>
      <c r="G78" s="26" t="s">
        <v>117</v>
      </c>
      <c r="H78" s="26"/>
      <c r="I78" s="36"/>
    </row>
    <row r="79" spans="1:9" ht="19.95" customHeight="1" x14ac:dyDescent="0.25">
      <c r="A79" s="34"/>
      <c r="B79" s="28"/>
      <c r="C79" s="26"/>
      <c r="D79" s="27"/>
      <c r="E79" s="27"/>
      <c r="F79" s="26"/>
      <c r="G79" s="26"/>
      <c r="H79" s="26"/>
      <c r="I79" s="36"/>
    </row>
    <row r="80" spans="1:9" ht="30" x14ac:dyDescent="0.25">
      <c r="A80" s="25" t="s">
        <v>118</v>
      </c>
      <c r="B80" s="29"/>
      <c r="C80" s="26"/>
      <c r="D80" s="27">
        <f>E75-60</f>
        <v>45856</v>
      </c>
      <c r="E80" s="27">
        <f>E82</f>
        <v>45865</v>
      </c>
      <c r="F80" s="26"/>
      <c r="G80" s="26" t="s">
        <v>119</v>
      </c>
      <c r="H80" s="26"/>
      <c r="I80" s="36"/>
    </row>
    <row r="81" spans="1:9" ht="30" x14ac:dyDescent="0.25">
      <c r="A81" s="25"/>
      <c r="B81" s="29" t="s">
        <v>120</v>
      </c>
      <c r="C81" s="26" t="s">
        <v>121</v>
      </c>
      <c r="D81" s="27">
        <f>E81-100</f>
        <v>45663.75</v>
      </c>
      <c r="E81" s="27">
        <f>E78-(365/4)</f>
        <v>45763.75</v>
      </c>
      <c r="F81" s="26">
        <f>ROUND((E81-D81)/7,0)</f>
        <v>14</v>
      </c>
      <c r="G81" s="26"/>
      <c r="H81" s="26"/>
      <c r="I81" s="36"/>
    </row>
    <row r="82" spans="1:9" ht="19.95" customHeight="1" x14ac:dyDescent="0.25">
      <c r="A82" s="25"/>
      <c r="B82" s="29" t="s">
        <v>122</v>
      </c>
      <c r="C82" s="26"/>
      <c r="D82" s="27">
        <f>E82-120</f>
        <v>45745</v>
      </c>
      <c r="E82" s="27">
        <f>E78+10</f>
        <v>45865</v>
      </c>
      <c r="F82" s="26">
        <f>ROUND((E82-D82)/7,0)</f>
        <v>17</v>
      </c>
      <c r="G82" s="26"/>
      <c r="H82" s="26"/>
      <c r="I82" s="36"/>
    </row>
    <row r="83" spans="1:9" ht="45" x14ac:dyDescent="0.25">
      <c r="A83" s="25"/>
      <c r="B83" s="29" t="s">
        <v>123</v>
      </c>
      <c r="C83" s="26" t="s">
        <v>124</v>
      </c>
      <c r="D83" s="27">
        <f>E83-60</f>
        <v>45805</v>
      </c>
      <c r="E83" s="27">
        <v>45865</v>
      </c>
      <c r="F83" s="26">
        <f>ROUND((E83-D83)/7,0)</f>
        <v>9</v>
      </c>
      <c r="G83" s="26"/>
      <c r="H83" s="26"/>
      <c r="I83" s="36"/>
    </row>
    <row r="84" spans="1:9" ht="46.8" x14ac:dyDescent="0.25">
      <c r="A84" s="25"/>
      <c r="B84" s="29" t="s">
        <v>125</v>
      </c>
      <c r="C84" s="43" t="s">
        <v>126</v>
      </c>
      <c r="D84" s="27">
        <f>E84-60</f>
        <v>45765</v>
      </c>
      <c r="E84" s="27">
        <f>E78-30</f>
        <v>45825</v>
      </c>
      <c r="F84" s="26">
        <f>ROUND((E84-D84)/7,0)</f>
        <v>9</v>
      </c>
      <c r="G84" s="26" t="s">
        <v>127</v>
      </c>
      <c r="H84" s="26"/>
      <c r="I84" s="36"/>
    </row>
    <row r="85" spans="1:9" ht="19.95" customHeight="1" x14ac:dyDescent="0.25">
      <c r="A85" s="25"/>
      <c r="B85" s="25"/>
      <c r="C85" s="34"/>
      <c r="D85" s="27"/>
      <c r="E85" s="27"/>
      <c r="F85" s="26"/>
      <c r="G85" s="26"/>
      <c r="H85" s="26"/>
      <c r="I85" s="36"/>
    </row>
    <row r="86" spans="1:9" ht="31.2" x14ac:dyDescent="0.25">
      <c r="A86" s="25" t="s">
        <v>128</v>
      </c>
      <c r="B86" s="29" t="s">
        <v>129</v>
      </c>
      <c r="C86" s="26"/>
      <c r="D86" s="27">
        <f>E86-100</f>
        <v>45390</v>
      </c>
      <c r="E86" s="27">
        <f>E78-365</f>
        <v>45490</v>
      </c>
      <c r="F86" s="26">
        <f t="shared" ref="F86:F91" si="0">ROUND((E86-D86)/7,0)</f>
        <v>14</v>
      </c>
      <c r="G86" s="43" t="s">
        <v>130</v>
      </c>
      <c r="H86" s="26"/>
      <c r="I86" s="36"/>
    </row>
    <row r="87" spans="1:9" ht="19.95" customHeight="1" x14ac:dyDescent="0.25">
      <c r="A87" s="34"/>
      <c r="B87" s="29" t="s">
        <v>131</v>
      </c>
      <c r="C87" s="26" t="s">
        <v>132</v>
      </c>
      <c r="D87" s="27">
        <f>E87-100</f>
        <v>45390</v>
      </c>
      <c r="E87" s="27">
        <f>E78-365</f>
        <v>45490</v>
      </c>
      <c r="F87" s="26">
        <f t="shared" si="0"/>
        <v>14</v>
      </c>
      <c r="G87" s="43" t="s">
        <v>133</v>
      </c>
      <c r="H87" s="26"/>
      <c r="I87" s="36"/>
    </row>
    <row r="88" spans="1:9" ht="30" x14ac:dyDescent="0.25">
      <c r="A88" s="25"/>
      <c r="B88" s="29" t="s">
        <v>134</v>
      </c>
      <c r="C88" s="26" t="s">
        <v>135</v>
      </c>
      <c r="D88" s="27">
        <f>E88-100</f>
        <v>45575</v>
      </c>
      <c r="E88" s="27">
        <f>E78-180</f>
        <v>45675</v>
      </c>
      <c r="F88" s="26">
        <f t="shared" si="0"/>
        <v>14</v>
      </c>
      <c r="G88" s="26" t="s">
        <v>136</v>
      </c>
      <c r="H88" s="26"/>
      <c r="I88" s="36"/>
    </row>
    <row r="89" spans="1:9" ht="45" x14ac:dyDescent="0.25">
      <c r="A89" s="25"/>
      <c r="B89" s="29" t="s">
        <v>137</v>
      </c>
      <c r="C89" s="26" t="s">
        <v>138</v>
      </c>
      <c r="D89" s="27">
        <f>E89-100</f>
        <v>45575</v>
      </c>
      <c r="E89" s="27">
        <f>E78-180</f>
        <v>45675</v>
      </c>
      <c r="F89" s="26">
        <f t="shared" si="0"/>
        <v>14</v>
      </c>
      <c r="G89" s="26" t="s">
        <v>139</v>
      </c>
      <c r="H89" s="26"/>
      <c r="I89" s="36"/>
    </row>
    <row r="90" spans="1:9" ht="46.8" x14ac:dyDescent="0.25">
      <c r="A90" s="25"/>
      <c r="B90" s="35" t="s">
        <v>140</v>
      </c>
      <c r="C90" s="43" t="s">
        <v>141</v>
      </c>
      <c r="D90" s="27">
        <f>E90-90</f>
        <v>45735</v>
      </c>
      <c r="E90" s="27">
        <f>E78-30</f>
        <v>45825</v>
      </c>
      <c r="F90" s="26">
        <f t="shared" si="0"/>
        <v>13</v>
      </c>
      <c r="G90" s="43" t="s">
        <v>142</v>
      </c>
      <c r="H90" s="26"/>
      <c r="I90" s="36"/>
    </row>
    <row r="91" spans="1:9" ht="19.95" customHeight="1" x14ac:dyDescent="0.25">
      <c r="A91" s="25"/>
      <c r="B91" s="29" t="s">
        <v>143</v>
      </c>
      <c r="C91" s="43" t="s">
        <v>144</v>
      </c>
      <c r="D91" s="27">
        <f>E91-30</f>
        <v>45795</v>
      </c>
      <c r="E91" s="27">
        <f>E78-30</f>
        <v>45825</v>
      </c>
      <c r="F91" s="26">
        <f t="shared" si="0"/>
        <v>4</v>
      </c>
      <c r="G91" s="43" t="s">
        <v>145</v>
      </c>
      <c r="H91" s="26"/>
      <c r="I91" s="36"/>
    </row>
    <row r="92" spans="1:9" x14ac:dyDescent="0.25">
      <c r="A92" s="34"/>
      <c r="B92" s="28"/>
      <c r="C92" s="43"/>
      <c r="D92" s="34"/>
      <c r="E92" s="34"/>
      <c r="F92" s="34"/>
      <c r="G92" s="34"/>
      <c r="H92" s="34"/>
    </row>
    <row r="93" spans="1:9" x14ac:dyDescent="0.3">
      <c r="C93" s="44"/>
    </row>
  </sheetData>
  <sheetProtection formatCells="0" formatColumns="0" formatRows="0" insertRows="0" deleteRows="0" selectLockedCells="1" autoFilter="0"/>
  <pageMargins left="0.7" right="0.7" top="0.75" bottom="0.75" header="0.3" footer="0.3"/>
  <pageSetup paperSize="9" scale="32" fitToHeight="3" orientation="landscape"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0"/>
  <sheetViews>
    <sheetView topLeftCell="A15" workbookViewId="0">
      <selection activeCell="G20" sqref="G20"/>
    </sheetView>
  </sheetViews>
  <sheetFormatPr defaultColWidth="8.77734375" defaultRowHeight="15" x14ac:dyDescent="0.25"/>
  <cols>
    <col min="1" max="1" width="20.44140625" style="1" customWidth="1"/>
    <col min="2" max="2" width="46.77734375" style="1" customWidth="1"/>
    <col min="3" max="3" width="16.109375" style="1" customWidth="1"/>
    <col min="4" max="4" width="18.77734375" style="1" customWidth="1"/>
    <col min="5" max="5" width="45.77734375" style="1" customWidth="1"/>
    <col min="6" max="6" width="18.44140625" style="1" customWidth="1"/>
    <col min="7" max="7" width="43.109375" style="1" customWidth="1"/>
    <col min="8" max="16384" width="8.77734375" style="1"/>
  </cols>
  <sheetData>
    <row r="1" spans="1:7" ht="40.049999999999997" customHeight="1" x14ac:dyDescent="0.25">
      <c r="A1" s="13" t="s">
        <v>146</v>
      </c>
    </row>
    <row r="2" spans="1:7" ht="40.049999999999997" customHeight="1" x14ac:dyDescent="0.25">
      <c r="A2" s="14" t="s">
        <v>3</v>
      </c>
      <c r="B2" s="20" t="s">
        <v>4</v>
      </c>
    </row>
    <row r="3" spans="1:7" ht="40.049999999999997" customHeight="1" x14ac:dyDescent="0.25">
      <c r="A3" s="14" t="s">
        <v>5</v>
      </c>
      <c r="B3" s="20" t="s">
        <v>6</v>
      </c>
    </row>
    <row r="4" spans="1:7" ht="106.2" x14ac:dyDescent="0.25">
      <c r="A4" s="2" t="s">
        <v>147</v>
      </c>
      <c r="B4" s="3" t="s">
        <v>148</v>
      </c>
      <c r="C4" s="3" t="s">
        <v>149</v>
      </c>
      <c r="D4" s="3" t="s">
        <v>150</v>
      </c>
      <c r="E4" s="3" t="s">
        <v>151</v>
      </c>
      <c r="F4" s="3" t="s">
        <v>152</v>
      </c>
      <c r="G4" s="3" t="s">
        <v>153</v>
      </c>
    </row>
    <row r="5" spans="1:7" ht="45" x14ac:dyDescent="0.25">
      <c r="A5" s="9">
        <v>1</v>
      </c>
      <c r="B5" s="10" t="s">
        <v>154</v>
      </c>
      <c r="C5" s="10" t="s">
        <v>155</v>
      </c>
      <c r="D5" s="10" t="s">
        <v>156</v>
      </c>
      <c r="E5" s="10" t="s">
        <v>157</v>
      </c>
      <c r="F5" s="10" t="s">
        <v>158</v>
      </c>
      <c r="G5" s="10" t="s">
        <v>159</v>
      </c>
    </row>
    <row r="6" spans="1:7" ht="90" x14ac:dyDescent="0.25">
      <c r="A6" s="9">
        <v>2</v>
      </c>
      <c r="B6" s="10" t="s">
        <v>160</v>
      </c>
      <c r="C6" s="10" t="s">
        <v>155</v>
      </c>
      <c r="D6" s="10" t="s">
        <v>156</v>
      </c>
      <c r="E6" s="10" t="s">
        <v>161</v>
      </c>
      <c r="F6" s="10" t="s">
        <v>158</v>
      </c>
      <c r="G6" s="10" t="s">
        <v>162</v>
      </c>
    </row>
    <row r="7" spans="1:7" ht="45" x14ac:dyDescent="0.25">
      <c r="A7" s="9">
        <v>3</v>
      </c>
      <c r="B7" s="10" t="s">
        <v>163</v>
      </c>
      <c r="C7" s="10" t="s">
        <v>155</v>
      </c>
      <c r="D7" s="10" t="s">
        <v>156</v>
      </c>
      <c r="E7" s="10" t="s">
        <v>164</v>
      </c>
      <c r="F7" s="10" t="s">
        <v>156</v>
      </c>
      <c r="G7" s="10" t="s">
        <v>165</v>
      </c>
    </row>
    <row r="8" spans="1:7" ht="75" x14ac:dyDescent="0.25">
      <c r="A8" s="9">
        <v>4</v>
      </c>
      <c r="B8" s="10" t="s">
        <v>166</v>
      </c>
      <c r="C8" s="10" t="s">
        <v>155</v>
      </c>
      <c r="D8" s="10" t="s">
        <v>156</v>
      </c>
      <c r="E8" s="10" t="s">
        <v>167</v>
      </c>
      <c r="F8" s="10" t="s">
        <v>156</v>
      </c>
      <c r="G8" s="10" t="s">
        <v>168</v>
      </c>
    </row>
    <row r="9" spans="1:7" ht="120" x14ac:dyDescent="0.25">
      <c r="A9" s="9">
        <v>5</v>
      </c>
      <c r="B9" s="10" t="s">
        <v>169</v>
      </c>
      <c r="C9" s="10" t="s">
        <v>155</v>
      </c>
      <c r="D9" s="10" t="s">
        <v>156</v>
      </c>
      <c r="E9" s="10" t="s">
        <v>170</v>
      </c>
      <c r="F9" s="10" t="s">
        <v>158</v>
      </c>
      <c r="G9" s="10" t="s">
        <v>171</v>
      </c>
    </row>
    <row r="10" spans="1:7" ht="75" x14ac:dyDescent="0.25">
      <c r="A10" s="9">
        <v>6</v>
      </c>
      <c r="B10" s="10" t="s">
        <v>172</v>
      </c>
      <c r="C10" s="10" t="s">
        <v>155</v>
      </c>
      <c r="D10" s="10" t="s">
        <v>156</v>
      </c>
      <c r="E10" s="10" t="s">
        <v>173</v>
      </c>
      <c r="F10" s="10" t="s">
        <v>156</v>
      </c>
      <c r="G10" s="10" t="s">
        <v>174</v>
      </c>
    </row>
    <row r="11" spans="1:7" ht="75" x14ac:dyDescent="0.25">
      <c r="A11" s="9">
        <v>7</v>
      </c>
      <c r="B11" s="10" t="s">
        <v>175</v>
      </c>
      <c r="C11" s="10" t="s">
        <v>155</v>
      </c>
      <c r="D11" s="10" t="s">
        <v>176</v>
      </c>
      <c r="E11" s="10" t="s">
        <v>177</v>
      </c>
      <c r="F11" s="10" t="s">
        <v>156</v>
      </c>
      <c r="G11" s="10" t="s">
        <v>178</v>
      </c>
    </row>
    <row r="12" spans="1:7" ht="180" x14ac:dyDescent="0.25">
      <c r="A12" s="9">
        <v>8</v>
      </c>
      <c r="B12" s="10" t="s">
        <v>179</v>
      </c>
      <c r="C12" s="10" t="s">
        <v>155</v>
      </c>
      <c r="D12" s="10" t="s">
        <v>176</v>
      </c>
      <c r="E12" s="10" t="s">
        <v>180</v>
      </c>
      <c r="F12" s="10" t="s">
        <v>176</v>
      </c>
      <c r="G12" s="10" t="s">
        <v>181</v>
      </c>
    </row>
    <row r="13" spans="1:7" ht="75" x14ac:dyDescent="0.25">
      <c r="A13" s="9">
        <v>9</v>
      </c>
      <c r="B13" s="10" t="s">
        <v>182</v>
      </c>
      <c r="C13" s="10" t="s">
        <v>183</v>
      </c>
      <c r="D13" s="10" t="s">
        <v>176</v>
      </c>
      <c r="E13" s="10" t="s">
        <v>184</v>
      </c>
      <c r="F13" s="10" t="s">
        <v>156</v>
      </c>
      <c r="G13" s="10" t="s">
        <v>185</v>
      </c>
    </row>
    <row r="14" spans="1:7" ht="60" x14ac:dyDescent="0.25">
      <c r="A14" s="9">
        <v>10</v>
      </c>
      <c r="B14" s="10" t="s">
        <v>186</v>
      </c>
      <c r="C14" s="10" t="s">
        <v>28</v>
      </c>
      <c r="D14" s="10" t="s">
        <v>176</v>
      </c>
      <c r="E14" s="10" t="s">
        <v>187</v>
      </c>
      <c r="F14" s="10" t="s">
        <v>176</v>
      </c>
      <c r="G14" s="10" t="s">
        <v>188</v>
      </c>
    </row>
    <row r="15" spans="1:7" ht="135" x14ac:dyDescent="0.25">
      <c r="A15" s="9">
        <v>11</v>
      </c>
      <c r="B15" s="10" t="s">
        <v>189</v>
      </c>
      <c r="C15" s="10" t="s">
        <v>28</v>
      </c>
      <c r="D15" s="10" t="s">
        <v>156</v>
      </c>
      <c r="E15" s="10" t="s">
        <v>190</v>
      </c>
      <c r="F15" s="10" t="s">
        <v>156</v>
      </c>
      <c r="G15" s="10" t="s">
        <v>191</v>
      </c>
    </row>
    <row r="16" spans="1:7" ht="105" x14ac:dyDescent="0.25">
      <c r="A16" s="9">
        <v>12</v>
      </c>
      <c r="B16" s="10" t="s">
        <v>192</v>
      </c>
      <c r="C16" s="10" t="s">
        <v>28</v>
      </c>
      <c r="D16" s="10" t="s">
        <v>176</v>
      </c>
      <c r="E16" s="10" t="s">
        <v>193</v>
      </c>
      <c r="F16" s="10" t="s">
        <v>176</v>
      </c>
      <c r="G16" s="10" t="s">
        <v>194</v>
      </c>
    </row>
    <row r="17" spans="1:7" x14ac:dyDescent="0.25">
      <c r="A17" s="9"/>
      <c r="B17" s="10"/>
      <c r="C17" s="10"/>
      <c r="D17" s="10"/>
      <c r="E17" s="10"/>
      <c r="F17" s="10"/>
      <c r="G17" s="10"/>
    </row>
    <row r="20" spans="1:7" ht="15.6" x14ac:dyDescent="0.25">
      <c r="A20" s="5"/>
      <c r="B20" s="6"/>
      <c r="C20" s="7"/>
      <c r="D20" s="4"/>
      <c r="E20" s="4"/>
    </row>
    <row r="21" spans="1:7" ht="15.6" x14ac:dyDescent="0.25">
      <c r="A21" s="5"/>
      <c r="B21" s="6"/>
      <c r="C21" s="7"/>
      <c r="D21" s="4"/>
      <c r="E21" s="4"/>
    </row>
    <row r="22" spans="1:7" ht="15.6" x14ac:dyDescent="0.25">
      <c r="A22" s="4"/>
      <c r="B22" s="5"/>
      <c r="C22" s="6"/>
      <c r="D22" s="7"/>
      <c r="E22" s="4"/>
      <c r="F22" s="4"/>
    </row>
    <row r="23" spans="1:7" ht="15.6" x14ac:dyDescent="0.25">
      <c r="A23" s="4"/>
      <c r="B23" s="5"/>
      <c r="C23" s="6"/>
      <c r="D23" s="7"/>
      <c r="E23" s="4"/>
      <c r="F23" s="4"/>
    </row>
    <row r="24" spans="1:7" ht="15.6" x14ac:dyDescent="0.25">
      <c r="A24" s="4"/>
      <c r="B24" s="5"/>
      <c r="C24" s="6"/>
      <c r="D24" s="7"/>
      <c r="E24" s="4"/>
      <c r="F24" s="4"/>
    </row>
    <row r="25" spans="1:7" ht="15.6" x14ac:dyDescent="0.25">
      <c r="A25" s="4"/>
      <c r="B25" s="5"/>
      <c r="C25" s="6"/>
      <c r="D25" s="7"/>
      <c r="E25" s="4"/>
      <c r="F25" s="4"/>
    </row>
    <row r="26" spans="1:7" ht="15.6" x14ac:dyDescent="0.25">
      <c r="A26" s="4"/>
      <c r="B26" s="5"/>
      <c r="C26" s="6"/>
      <c r="D26" s="7"/>
      <c r="E26" s="4"/>
      <c r="F26" s="4"/>
    </row>
    <row r="27" spans="1:7" ht="15.6" x14ac:dyDescent="0.25">
      <c r="A27" s="7"/>
      <c r="B27" s="5"/>
      <c r="C27" s="5"/>
      <c r="D27" s="7"/>
      <c r="E27" s="4"/>
      <c r="F27" s="4"/>
    </row>
    <row r="28" spans="1:7" ht="15.6" x14ac:dyDescent="0.25">
      <c r="A28" s="7"/>
      <c r="B28" s="5"/>
      <c r="C28" s="5"/>
      <c r="D28" s="7"/>
      <c r="E28" s="4"/>
      <c r="F28" s="4"/>
    </row>
    <row r="29" spans="1:7" ht="15.6" x14ac:dyDescent="0.25">
      <c r="A29" s="7"/>
      <c r="B29" s="5"/>
      <c r="C29" s="5"/>
      <c r="D29" s="7"/>
      <c r="E29" s="4"/>
      <c r="F29" s="4"/>
    </row>
    <row r="30" spans="1:7" ht="15.6" x14ac:dyDescent="0.25">
      <c r="A30" s="7"/>
      <c r="B30" s="5"/>
      <c r="C30" s="5"/>
      <c r="D30" s="7"/>
      <c r="E30" s="4"/>
      <c r="F30" s="4"/>
    </row>
  </sheetData>
  <sheetProtection formatCells="0" formatColumns="0" formatRows="0" insertRows="0" deleteRows="0" selectLockedCells="1" autoFilter="0"/>
  <pageMargins left="0.7" right="0.7" top="0.75" bottom="0.75" header="0.3" footer="0.3"/>
  <pageSetup paperSize="9" scale="58" fitToHeight="2" orientation="landscape"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A54FD0A4BEB914FB5EFD99A67077740" ma:contentTypeVersion="8" ma:contentTypeDescription="Create a new document." ma:contentTypeScope="" ma:versionID="ed027281c04cd83b8df9fdfedb5d033a">
  <xsd:schema xmlns:xsd="http://www.w3.org/2001/XMLSchema" xmlns:xs="http://www.w3.org/2001/XMLSchema" xmlns:p="http://schemas.microsoft.com/office/2006/metadata/properties" xmlns:ns3="ad9991d0-3b96-4826-8fa5-29046846ad1d" targetNamespace="http://schemas.microsoft.com/office/2006/metadata/properties" ma:root="true" ma:fieldsID="75aba7669c44b7decb21e073b1eac4c1" ns3:_="">
    <xsd:import namespace="ad9991d0-3b96-4826-8fa5-29046846ad1d"/>
    <xsd:element name="properties">
      <xsd:complexType>
        <xsd:sequence>
          <xsd:element name="documentManagement">
            <xsd:complexType>
              <xsd:all>
                <xsd:element ref="ns3:MediaServiceMetadata" minOccurs="0"/>
                <xsd:element ref="ns3:MediaServiceFastMetadata" minOccurs="0"/>
                <xsd:element ref="ns3:MediaServiceObjectDetectorVersions" minOccurs="0"/>
                <xsd:element ref="ns3:MediaServiceSystemTags" minOccurs="0"/>
                <xsd:element ref="ns3:MediaServiceOCR" minOccurs="0"/>
                <xsd:element ref="ns3:MediaServiceGenerationTime" minOccurs="0"/>
                <xsd:element ref="ns3:MediaServiceEventHashCod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991d0-3b96-4826-8fa5-29046846ad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ystemTags" ma:index="11" nillable="true" ma:displayName="MediaServiceSystemTags" ma:hidden="true" ma:internalName="MediaServiceSystemTags"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5DADB7E-F018-4235-810D-9A9FECE85E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991d0-3b96-4826-8fa5-29046846ad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9F05FB6-BFC2-4F6C-B963-5978F2FB75A5}">
  <ds:schemaRefs>
    <ds:schemaRef ds:uri="http://schemas.microsoft.com/sharepoint/v3/contenttype/forms"/>
  </ds:schemaRefs>
</ds:datastoreItem>
</file>

<file path=customXml/itemProps3.xml><?xml version="1.0" encoding="utf-8"?>
<ds:datastoreItem xmlns:ds="http://schemas.openxmlformats.org/officeDocument/2006/customXml" ds:itemID="{32E837E3-AA2D-46B9-A07D-BEE1E1919F04}">
  <ds:schemaRefs>
    <ds:schemaRef ds:uri="http://www.w3.org/XML/1998/namespace"/>
    <ds:schemaRef ds:uri="http://schemas.microsoft.com/office/2006/documentManagement/types"/>
    <ds:schemaRef ds:uri="http://purl.org/dc/terms/"/>
    <ds:schemaRef ds:uri="http://schemas.microsoft.com/office/2006/metadata/properties"/>
    <ds:schemaRef ds:uri="http://purl.org/dc/elements/1.1/"/>
    <ds:schemaRef ds:uri="ad9991d0-3b96-4826-8fa5-29046846ad1d"/>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 Contents</vt:lpstr>
      <vt:lpstr>2. Project plan template £100k+</vt:lpstr>
      <vt:lpstr>3. Risk assessment</vt:lpstr>
      <vt:lpstr>'2. Project plan template £100k+'!Print_Area</vt:lpstr>
      <vt:lpstr>'3. Risk assessment'!Print_Area</vt:lpstr>
      <vt:lpstr>'2. Project plan template £100k+'!Print_Titles</vt:lpstr>
      <vt:lpstr>'3. Risk assessment'!Print_Titles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YFS Project plan template (large grants)</dc:title>
  <dc:subject/>
  <dc:creator/>
  <cp:keywords/>
  <dc:description/>
  <cp:lastModifiedBy/>
  <cp:revision>1</cp:revision>
  <dcterms:created xsi:type="dcterms:W3CDTF">2021-05-05T15:21:24Z</dcterms:created>
  <dcterms:modified xsi:type="dcterms:W3CDTF">2024-02-07T10:14:22Z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0x0101009A54FD0A4BEB914FB5EFD99A67077740</vt:lpwstr>
  </property>
</Properties>
</file>